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art Here" sheetId="1" r:id="rId5"/>
    <sheet state="visible" name="Launch Checklist" sheetId="2" r:id="rId6"/>
    <sheet state="visible" name="Launch Tracker" sheetId="3" r:id="rId7"/>
    <sheet state="visible" name="Issue &amp; Change Log" sheetId="4" r:id="rId8"/>
    <sheet state="visible" name="Customer Feedback" sheetId="5" r:id="rId9"/>
  </sheets>
  <definedNames/>
  <calcPr/>
</workbook>
</file>

<file path=xl/sharedStrings.xml><?xml version="1.0" encoding="utf-8"?>
<sst xmlns="http://schemas.openxmlformats.org/spreadsheetml/2006/main" count="373" uniqueCount="151">
  <si>
    <t>Subscription Box Launch Tracker</t>
  </si>
  <si>
    <t>Use this workbook to run the first 14 days of your launch without losing track of what happened, what changed, and what customers told you.</t>
  </si>
  <si>
    <t>Launch inputs</t>
  </si>
  <si>
    <t>Launch summary</t>
  </si>
  <si>
    <t>Launch date</t>
  </si>
  <si>
    <t>Relevant visitors (14 days)</t>
  </si>
  <si>
    <t>First shipment date</t>
  </si>
  <si>
    <t>Checkout starts (14 days)</t>
  </si>
  <si>
    <t>Conversion mechanism</t>
  </si>
  <si>
    <t>New subscribers (14 days)</t>
  </si>
  <si>
    <t>First-shipment capacity</t>
  </si>
  <si>
    <t>Final Launch Checklist</t>
  </si>
  <si>
    <t>Revenue (14 days)</t>
  </si>
  <si>
    <t>If capacity is reached</t>
  </si>
  <si>
    <t>Check only the things most likely to have changed since your full lifecycle test. Resolve anything marked Needs Fix before launch.</t>
  </si>
  <si>
    <t>Visitor → subscriber</t>
  </si>
  <si>
    <t>Category</t>
  </si>
  <si>
    <t>Issue &amp; Change Log</t>
  </si>
  <si>
    <t>Check</t>
  </si>
  <si>
    <t>Record problems and changes as they happen. This prevents launch week from becoming a blur and helps you understand what changed before results moved.</t>
  </si>
  <si>
    <t>Capacity check</t>
  </si>
  <si>
    <t>How to use the tracker</t>
  </si>
  <si>
    <t>Status</t>
  </si>
  <si>
    <t>Date / time</t>
  </si>
  <si>
    <t>Owner</t>
  </si>
  <si>
    <t>Last checked</t>
  </si>
  <si>
    <t>1</t>
  </si>
  <si>
    <t>Notes</t>
  </si>
  <si>
    <t>Why it matters</t>
  </si>
  <si>
    <t>Complete the launch checklist before opening subscriptions.</t>
  </si>
  <si>
    <t>Subscribers so far</t>
  </si>
  <si>
    <t>Store</t>
  </si>
  <si>
    <t>Issue / observation</t>
  </si>
  <si>
    <t>2</t>
  </si>
  <si>
    <t>Record daily traffic, checkout starts, subscribers, revenue and the main question customers ask.</t>
  </si>
  <si>
    <t>Correct subscription products are live</t>
  </si>
  <si>
    <t>Capacity remaining</t>
  </si>
  <si>
    <t>Severity</t>
  </si>
  <si>
    <t>Customer impact</t>
  </si>
  <si>
    <t>Action / change made</t>
  </si>
  <si>
    <t>3</t>
  </si>
  <si>
    <t>Log any issue or change as it happens. Avoid changing several things at once without recording them.</t>
  </si>
  <si>
    <t>Not Started</t>
  </si>
  <si>
    <t>Capacity used</t>
  </si>
  <si>
    <t>Result / follow-up</t>
  </si>
  <si>
    <t>Avoid sending traffic to draft or incorrect products.</t>
  </si>
  <si>
    <t>Related metric / source</t>
  </si>
  <si>
    <t>4</t>
  </si>
  <si>
    <t>Capture early customer feedback after purchase and again after delivery.</t>
  </si>
  <si>
    <t>Pricing</t>
  </si>
  <si>
    <t>5</t>
  </si>
  <si>
    <t>Use the data as clues, not conclusions. Tiny samples are useful for investigation, not confident benchmarks.</t>
  </si>
  <si>
    <t>Prices and billing cadence are correct</t>
  </si>
  <si>
    <t>What your launch data might be telling you</t>
  </si>
  <si>
    <t>Very little relevant traffic</t>
  </si>
  <si>
    <t>Investigate reach and distribution.</t>
  </si>
  <si>
    <t>Relevant traffic, few checkout starts</t>
  </si>
  <si>
    <t>Investigate the offer, positioning, price or page.</t>
  </si>
  <si>
    <t>Checkout starts, few purchases</t>
  </si>
  <si>
    <t>Investigate shipping surprises, trust, payment problems or checkout friction. Test the journey yourself before changing the offer.</t>
  </si>
  <si>
    <t>Purchases</t>
  </si>
  <si>
    <t>Customers should see exactly what they will be charged and how often.</t>
  </si>
  <si>
    <t>Identify the sources, messages and offers associated with customers who actually bought.</t>
  </si>
  <si>
    <t>Shipping</t>
  </si>
  <si>
    <t>Shipping options and charges are correct</t>
  </si>
  <si>
    <t>Unexpected shipping costs are a common source of checkout friction.</t>
  </si>
  <si>
    <t>Offer</t>
  </si>
  <si>
    <t>Launch incentive / promo code works as intended</t>
  </si>
  <si>
    <t>Medium</t>
  </si>
  <si>
    <t>A broken launch offer can create support issues and lost trust.</t>
  </si>
  <si>
    <t>Capacity</t>
  </si>
  <si>
    <t>First-shipment capacity is confirmed</t>
  </si>
  <si>
    <t>Open</t>
  </si>
  <si>
    <t>Know how many subscriptions you can accept without overselling.</t>
  </si>
  <si>
    <t>Plan is set for what happens when capacity is reached</t>
  </si>
  <si>
    <t>Switch to a waitlist, later shipment, or close subscriptions before you oversell.</t>
  </si>
  <si>
    <t>Inventory</t>
  </si>
  <si>
    <t>Stock and packaging are sufficient for planned capacity</t>
  </si>
  <si>
    <t>Demand is only useful if you can fulfil what you sell.</t>
  </si>
  <si>
    <t>Fulfilment</t>
  </si>
  <si>
    <t>Expected first shipment date is accurate everywhere</t>
  </si>
  <si>
    <t>Set a clear delivery expectation before customers pay.</t>
  </si>
  <si>
    <t>Terms</t>
  </si>
  <si>
    <t>Renewal and cancellation terms are accurate and visible</t>
  </si>
  <si>
    <t>Subscription terms should match the actual product configuration.</t>
  </si>
  <si>
    <t>Checkout</t>
  </si>
  <si>
    <t>Checkout works on desktop and mobile</t>
  </si>
  <si>
    <t>Re-test if checkout or pricing changed after your last full test.</t>
  </si>
  <si>
    <t>Payments</t>
  </si>
  <si>
    <t>Payment method / processor is working</t>
  </si>
  <si>
    <t>Real payments need to flow before campaign traffic arrives.</t>
  </si>
  <si>
    <t>Emails</t>
  </si>
  <si>
    <t>Order / subscription confirmation emails are working</t>
  </si>
  <si>
    <t>Customers need immediate confirmation of what they bought.</t>
  </si>
  <si>
    <t>14-Day Launch Tracker</t>
  </si>
  <si>
    <t>Links</t>
  </si>
  <si>
    <t>All launch email, social, creator and ad links are correct</t>
  </si>
  <si>
    <t>Enter daily figures for the first 14 days. Conversion metrics calculate automatically. Use relevant visitors rather than raw impressions where possible.</t>
  </si>
  <si>
    <t>Day</t>
  </si>
  <si>
    <t>Date</t>
  </si>
  <si>
    <t>Broken or misdirected links can waste the launch traffic you built.</t>
  </si>
  <si>
    <t>Day label</t>
  </si>
  <si>
    <t>Support</t>
  </si>
  <si>
    <t>Relevant visitors</t>
  </si>
  <si>
    <t>Customer support contact details are visible and monitored</t>
  </si>
  <si>
    <t>Checkout starts</t>
  </si>
  <si>
    <t>New subscribers</t>
  </si>
  <si>
    <t>Revenue</t>
  </si>
  <si>
    <t>The first customers may uncover issues your test order did not.</t>
  </si>
  <si>
    <t>Failed / errored checkouts</t>
  </si>
  <si>
    <t>Analytics</t>
  </si>
  <si>
    <t>Visitor → checkout</t>
  </si>
  <si>
    <t>Basic traffic / checkout / subscriber tracking is working</t>
  </si>
  <si>
    <t>Checkout → subscriber</t>
  </si>
  <si>
    <t>Primary source</t>
  </si>
  <si>
    <t>You need enough data to see where people are dropping off.</t>
  </si>
  <si>
    <t>Top customer question / note</t>
  </si>
  <si>
    <t>Launch Day</t>
  </si>
  <si>
    <t>Early Customer Feedback</t>
  </si>
  <si>
    <t>Ask at two points: after purchase to understand why the offer converted, and after delivery to understand whether the experience matched the promise.</t>
  </si>
  <si>
    <t>Suggested post-purchase questions</t>
  </si>
  <si>
    <t>Suggested post-delivery questions</t>
  </si>
  <si>
    <t>What was the main reason you decided to subscribe today?</t>
  </si>
  <si>
    <t>Did the box match what you expected?</t>
  </si>
  <si>
    <t>Was there anything that nearly stopped you from subscribing?</t>
  </si>
  <si>
    <t>What did you like most?</t>
  </si>
  <si>
    <t>What would you change?</t>
  </si>
  <si>
    <t>Day 2</t>
  </si>
  <si>
    <t>Stage</t>
  </si>
  <si>
    <t>Customer / order reference</t>
  </si>
  <si>
    <t>Question / prompt</t>
  </si>
  <si>
    <t>Response</t>
  </si>
  <si>
    <t>Theme</t>
  </si>
  <si>
    <t>Action needed?</t>
  </si>
  <si>
    <t>Action / learning</t>
  </si>
  <si>
    <t>Source</t>
  </si>
  <si>
    <t>Post-purchase</t>
  </si>
  <si>
    <t>No</t>
  </si>
  <si>
    <t>Day 3</t>
  </si>
  <si>
    <t>Day 4</t>
  </si>
  <si>
    <t>Day 5</t>
  </si>
  <si>
    <t>Day 6</t>
  </si>
  <si>
    <t>Day 7</t>
  </si>
  <si>
    <t>Day 8</t>
  </si>
  <si>
    <t>Day 9</t>
  </si>
  <si>
    <t>Day 10</t>
  </si>
  <si>
    <t>Day 11</t>
  </si>
  <si>
    <t>Day 12</t>
  </si>
  <si>
    <t>Day 13</t>
  </si>
  <si>
    <t>Day 14</t>
  </si>
  <si>
    <t>14-day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</si>
</sst>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-mm-dd"/>
    <numFmt numFmtId="165" formatCode="0.0%"/>
    <numFmt numFmtId="166" formatCode="yyyy-mm-dd hh:mm"/>
  </numFmts>
  <fonts count="8">
    <font>
      <sz val="11.0"/>
      <color rgb="FF000000"/>
      <name val="Carlito"/>
      <scheme val="minor"/>
    </font>
    <font>
      <b/>
      <sz val="18.0"/>
      <color rgb="FFFFFFFF"/>
      <name val="Carlito"/>
    </font>
    <font>
      <i/>
      <sz val="11.0"/>
      <color rgb="FF0D1115"/>
      <name val="Carlito"/>
    </font>
    <font>
      <b/>
      <sz val="12.0"/>
      <color rgb="FF0D1115"/>
      <name val="Carlito"/>
    </font>
    <font>
      <b/>
      <sz val="11.0"/>
      <color rgb="FF0D1115"/>
      <name val="Carlito"/>
    </font>
    <font>
      <sz val="11.0"/>
      <color rgb="FF0D1115"/>
      <name val="Carlito"/>
    </font>
    <font>
      <b/>
      <sz val="11.0"/>
      <color rgb="FFFFFFFF"/>
      <name val="Carlito"/>
    </font>
    <font>
      <sz val="11.0"/>
      <color theme="1"/>
      <name val="Carlito"/>
    </font>
  </fonts>
  <fills count="8">
    <fill>
      <patternFill patternType="none"/>
    </fill>
    <fill>
      <patternFill patternType="lightGray"/>
    </fill>
    <fill>
      <patternFill patternType="solid">
        <fgColor rgb="FF0D1115"/>
        <bgColor rgb="FF0D1115"/>
      </patternFill>
    </fill>
    <fill>
      <patternFill patternType="solid">
        <fgColor rgb="FFFFF2E9"/>
        <bgColor rgb="FFFFF2E9"/>
      </patternFill>
    </fill>
    <fill>
      <patternFill patternType="solid">
        <fgColor rgb="FFEAF7F3"/>
        <bgColor rgb="FFEAF7F3"/>
      </patternFill>
    </fill>
    <fill>
      <patternFill patternType="solid">
        <fgColor rgb="FFF4F6F8"/>
        <bgColor rgb="FFF4F6F8"/>
      </patternFill>
    </fill>
    <fill>
      <patternFill patternType="solid">
        <fgColor rgb="FFFFFFFF"/>
        <bgColor rgb="FFFFFFFF"/>
      </patternFill>
    </fill>
    <fill>
      <patternFill patternType="solid">
        <fgColor rgb="FFEEF3FF"/>
        <bgColor rgb="FFEEF3FF"/>
      </patternFill>
    </fill>
  </fills>
  <borders count="1">
    <border/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center"/>
    </xf>
    <xf borderId="0" fillId="3" fontId="2" numFmtId="0" xfId="0" applyAlignment="1" applyFill="1" applyFont="1">
      <alignment shrinkToFit="0" wrapText="1"/>
    </xf>
    <xf borderId="0" fillId="4" fontId="3" numFmtId="0" xfId="0" applyAlignment="1" applyFill="1" applyFont="1">
      <alignment vertical="center"/>
    </xf>
    <xf borderId="0" fillId="5" fontId="4" numFmtId="0" xfId="0" applyFill="1" applyFont="1"/>
    <xf borderId="0" fillId="6" fontId="5" numFmtId="164" xfId="0" applyFill="1" applyFont="1" applyNumberFormat="1"/>
    <xf borderId="0" fillId="6" fontId="5" numFmtId="1" xfId="0" applyFill="1" applyFont="1" applyNumberFormat="1"/>
    <xf borderId="0" fillId="6" fontId="5" numFmtId="0" xfId="0" applyFill="1" applyFont="1"/>
    <xf borderId="0" fillId="6" fontId="5" numFmtId="4" xfId="0" applyFill="1" applyFont="1" applyNumberFormat="1"/>
    <xf borderId="0" fillId="2" fontId="6" numFmtId="0" xfId="0" applyAlignment="1" applyFill="1" applyFont="1">
      <alignment horizontal="center" readingOrder="0" shrinkToFit="0" vertical="center" wrapText="1"/>
    </xf>
    <xf borderId="0" fillId="6" fontId="5" numFmtId="165" xfId="0" applyFill="1" applyFont="1" applyNumberFormat="1"/>
    <xf borderId="0" fillId="7" fontId="4" numFmtId="0" xfId="0" applyAlignment="1" applyFill="1" applyFont="1">
      <alignment shrinkToFit="0" vertical="center" wrapText="1"/>
    </xf>
    <xf borderId="0" fillId="0" fontId="7" numFmtId="0" xfId="0" applyAlignment="1" applyFont="1">
      <alignment shrinkToFit="0" wrapText="1"/>
    </xf>
    <xf borderId="0" fillId="0" fontId="7" numFmtId="0" xfId="0" applyAlignment="1" applyFont="1">
      <alignment shrinkToFit="0" vertical="center" wrapText="1"/>
    </xf>
    <xf borderId="0" fillId="0" fontId="7" numFmtId="164" xfId="0" applyAlignment="1" applyFont="1" applyNumberFormat="1">
      <alignment shrinkToFit="0" vertical="center" wrapText="1"/>
    </xf>
    <xf borderId="0" fillId="6" fontId="5" numFmtId="9" xfId="0" applyFill="1" applyFont="1" applyNumberFormat="1"/>
    <xf borderId="0" fillId="0" fontId="7" numFmtId="166" xfId="0" applyAlignment="1" applyFont="1" applyNumberFormat="1">
      <alignment shrinkToFit="0" vertical="center" wrapText="1"/>
    </xf>
    <xf borderId="0" fillId="0" fontId="7" numFmtId="1" xfId="0" applyAlignment="1" applyFont="1" applyNumberFormat="1">
      <alignment shrinkToFit="0" vertical="center" wrapText="1"/>
    </xf>
    <xf borderId="0" fillId="0" fontId="7" numFmtId="4" xfId="0" applyAlignment="1" applyFont="1" applyNumberFormat="1">
      <alignment shrinkToFit="0" vertical="center" wrapText="1"/>
    </xf>
    <xf borderId="0" fillId="0" fontId="7" numFmtId="165" xfId="0" applyAlignment="1" applyFont="1" applyNumberFormat="1">
      <alignment shrinkToFit="0" vertical="center" wrapText="1"/>
    </xf>
    <xf borderId="0" fillId="7" fontId="4" numFmtId="1" xfId="0" applyAlignment="1" applyFill="1" applyFont="1" applyNumberFormat="1">
      <alignment shrinkToFit="0" vertical="center" wrapText="1"/>
    </xf>
    <xf borderId="0" fillId="7" fontId="4" numFmtId="4" xfId="0" applyAlignment="1" applyFill="1" applyFont="1" applyNumberFormat="1">
      <alignment shrinkToFit="0" vertical="center" wrapText="1"/>
    </xf>
    <xf borderId="0" fillId="7" fontId="4" numFmtId="165" xfId="0" applyAlignment="1" applyFill="1" applyFont="1" applyNumberFormat="1">
      <alignment shrinkToFit="0" vertical="center" wrapText="1"/>
    </xf>
  </cellXfs>
  <cellStyles count="1">
    <cellStyle xfId="0" name="Normal" builtinId="0"/>
  </cellStyles>
  <dxfs count="7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  <dxf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rgb="FFD4D4D4"/>
        </vertical>
        <horizontal style="thin">
          <color rgb="FFD4D4D4"/>
        </horizontal>
      </border>
    </dxf>
    <dxf>
      <font>
        <b/>
        <color rgb="FF16A480"/>
      </font>
      <fill>
        <patternFill patternType="solid">
          <fgColor rgb="FFEAF7F3"/>
          <bgColor rgb="FFEAF7F3"/>
        </patternFill>
      </fill>
      <border/>
    </dxf>
    <dxf>
      <font>
        <b/>
        <color rgb="FFC83A3A"/>
      </font>
      <fill>
        <patternFill patternType="solid">
          <fgColor rgb="FFFDECEC"/>
          <bgColor rgb="FFFDECEC"/>
        </patternFill>
      </fill>
      <border/>
    </dxf>
  </dxfs>
  <tableStyles count="4">
    <tableStyle count="4" pivot="0" name="Launch Checklist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Issue &amp; Change Log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Launch Tracker-style">
      <tableStyleElement dxfId="1" type="headerRow"/>
      <tableStyleElement dxfId="2" type="firstRowStripe"/>
      <tableStyleElement dxfId="3" type="secondRowStripe"/>
      <tableStyleElement dxfId="4" size="0" type="wholeTable"/>
    </tableStyle>
    <tableStyle count="4" pivot="0" name="Customer Feedback-style">
      <tableStyleElement dxfId="1" type="headerRow"/>
      <tableStyleElement dxfId="2" type="firstRowStripe"/>
      <tableStyleElement dxfId="3" type="secondRowStripe"/>
      <tableStyleElement dxfId="4" size="0" type="wholeTabl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0">
                <a:solidFill>
                  <a:srgbClr val="757575"/>
                </a:solidFill>
                <a:latin typeface="+mn-lt"/>
              </a:defRPr>
            </a:pPr>
            <a:r>
              <a:rPr b="0">
                <a:solidFill>
                  <a:srgbClr val="757575"/>
                </a:solidFill>
                <a:latin typeface="+mn-lt"/>
              </a:rPr>
              <a:t>Daily launch activity</a:t>
            </a:r>
          </a:p>
        </c:rich>
      </c:tx>
      <c:overlay val="0"/>
    </c:title>
    <c:plotArea>
      <c:layout/>
      <c:lineChart>
        <c:axId val="833033427"/>
        <c:axId val="1190885616"/>
      </c:lineChart>
      <c:catAx>
        <c:axId val="8330334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90885616"/>
      </c:catAx>
      <c:valAx>
        <c:axId val="119088561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33033427"/>
      </c:valAx>
    </c:plotArea>
    <c:legend>
      <c:legendPos val="b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22</xdr:row>
      <xdr:rowOff>0</xdr:rowOff>
    </xdr:from>
    <xdr:ext cx="8382000" cy="3200400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ref="A6:G21" displayName="LaunchChecklistTable" name="LaunchChecklistTable" id="1">
  <tableColumns count="7">
    <tableColumn name="Category" id="1"/>
    <tableColumn name="Check" id="2"/>
    <tableColumn name="Status" id="3"/>
    <tableColumn name="Owner" id="4"/>
    <tableColumn name="Last checked" id="5"/>
    <tableColumn name="Notes" id="6"/>
    <tableColumn name="Why it matters" id="7"/>
  </tableColumns>
  <tableStyleInfo name="Launch Checklist-style" showColumnStripes="0" showFirstColumn="1" showLastColumn="1" showRowStripes="1"/>
</table>
</file>

<file path=xl/tables/table2.xml><?xml version="1.0" encoding="utf-8"?>
<table xmlns="http://schemas.openxmlformats.org/spreadsheetml/2006/main" ref="A4:M18" displayName="LaunchTrackerTable" name="LaunchTrackerTable" id="3">
  <tableColumns count="13">
    <tableColumn name="Day" id="1"/>
    <tableColumn name="Date" id="2"/>
    <tableColumn name="Day label" id="3"/>
    <tableColumn name="Relevant visitors" id="4"/>
    <tableColumn name="Checkout starts" id="5"/>
    <tableColumn name="New subscribers" id="6"/>
    <tableColumn name="Revenue" id="7"/>
    <tableColumn name="Failed / errored checkouts" id="8"/>
    <tableColumn name="Visitor → checkout" id="9"/>
    <tableColumn name="Checkout → subscriber" id="10"/>
    <tableColumn name="Visitor → subscriber" id="11"/>
    <tableColumn name="Primary source" id="12"/>
    <tableColumn name="Top customer question / note" id="13"/>
  </tableColumns>
  <tableStyleInfo name="Launch Tracker-style" showColumnStripes="0" showFirstColumn="1" showLastColumn="1" showRowStripes="1"/>
</table>
</file>

<file path=xl/tables/table3.xml><?xml version="1.0" encoding="utf-8"?>
<table xmlns="http://schemas.openxmlformats.org/spreadsheetml/2006/main" ref="A5:J55" displayName="IssueChangeTable" name="IssueChangeTable" id="2">
  <tableColumns count="10">
    <tableColumn name="Date / time" id="1"/>
    <tableColumn name="Category" id="2"/>
    <tableColumn name="Issue / observation" id="3"/>
    <tableColumn name="Severity" id="4"/>
    <tableColumn name="Customer impact" id="5"/>
    <tableColumn name="Action / change made" id="6"/>
    <tableColumn name="Owner" id="7"/>
    <tableColumn name="Status" id="8"/>
    <tableColumn name="Result / follow-up" id="9"/>
    <tableColumn name="Related metric / source" id="10"/>
  </tableColumns>
  <tableStyleInfo name="Issue &amp; Change Log-style" showColumnStripes="0" showFirstColumn="1" showLastColumn="1" showRowStripes="1"/>
</table>
</file>

<file path=xl/tables/table4.xml><?xml version="1.0" encoding="utf-8"?>
<table xmlns="http://schemas.openxmlformats.org/spreadsheetml/2006/main" ref="A12:I62" displayName="CustomerFeedbackTable" name="CustomerFeedbackTable" id="4">
  <tableColumns count="9">
    <tableColumn name="Date" id="1"/>
    <tableColumn name="Stage" id="2"/>
    <tableColumn name="Customer / order reference" id="3"/>
    <tableColumn name="Question / prompt" id="4"/>
    <tableColumn name="Response" id="5"/>
    <tableColumn name="Theme" id="6"/>
    <tableColumn name="Action needed?" id="7"/>
    <tableColumn name="Action / learning" id="8"/>
    <tableColumn name="Source" id="9"/>
  </tableColumns>
  <tableStyleInfo name="Customer Feedback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2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3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0.0"/>
    <col customWidth="1" min="2" max="2" width="22.0"/>
    <col customWidth="1" min="3" max="4" width="4.0"/>
    <col customWidth="1" min="5" max="6" width="22.0"/>
    <col customWidth="1" min="7" max="8" width="16.0"/>
    <col customWidth="1" min="9" max="26" width="8.63"/>
  </cols>
  <sheetData>
    <row r="1" ht="27.75" customHeight="1">
      <c r="A1" s="1" t="s">
        <v>0</v>
      </c>
    </row>
    <row r="2" ht="27.75" customHeight="1"/>
    <row r="4" ht="36.0" customHeight="1">
      <c r="A4" s="2" t="s">
        <v>1</v>
      </c>
    </row>
    <row r="6">
      <c r="A6" s="3" t="s">
        <v>2</v>
      </c>
      <c r="E6" s="3" t="s">
        <v>3</v>
      </c>
    </row>
    <row r="7">
      <c r="A7" s="4" t="s">
        <v>4</v>
      </c>
      <c r="B7" s="5"/>
      <c r="E7" s="4" t="s">
        <v>5</v>
      </c>
      <c r="F7" s="6">
        <f>SUM('Launch Tracker'!D5:D18)</f>
        <v>0</v>
      </c>
    </row>
    <row r="8">
      <c r="A8" s="4" t="s">
        <v>6</v>
      </c>
      <c r="B8" s="5"/>
      <c r="E8" s="4" t="s">
        <v>7</v>
      </c>
      <c r="F8" s="6">
        <f>SUM('Launch Tracker'!E5:E18)</f>
        <v>0</v>
      </c>
    </row>
    <row r="9">
      <c r="A9" s="4" t="s">
        <v>8</v>
      </c>
      <c r="B9" s="7"/>
      <c r="E9" s="4" t="s">
        <v>9</v>
      </c>
      <c r="F9" s="6">
        <f>SUM('Launch Tracker'!F5:F18)</f>
        <v>0</v>
      </c>
    </row>
    <row r="10">
      <c r="A10" s="4" t="s">
        <v>10</v>
      </c>
      <c r="B10" s="6"/>
      <c r="E10" s="4" t="s">
        <v>12</v>
      </c>
      <c r="F10" s="8">
        <f>SUM('Launch Tracker'!G5:G18)</f>
        <v>0</v>
      </c>
    </row>
    <row r="11">
      <c r="A11" s="4" t="s">
        <v>13</v>
      </c>
      <c r="B11" s="7"/>
      <c r="E11" s="4" t="s">
        <v>15</v>
      </c>
      <c r="F11" s="10">
        <f>IF(F7=0,0,F9/F7)</f>
        <v>0</v>
      </c>
    </row>
    <row r="13">
      <c r="A13" s="3" t="s">
        <v>20</v>
      </c>
      <c r="E13" s="3" t="s">
        <v>21</v>
      </c>
    </row>
    <row r="14">
      <c r="A14" s="4" t="s">
        <v>10</v>
      </c>
      <c r="B14" s="7" t="str">
        <f>IF(B10="","",B10)</f>
        <v/>
      </c>
      <c r="E14" s="11" t="s">
        <v>26</v>
      </c>
      <c r="F14" s="12" t="s">
        <v>29</v>
      </c>
    </row>
    <row r="15">
      <c r="A15" s="4" t="s">
        <v>30</v>
      </c>
      <c r="B15" s="6">
        <f>SUM('Launch Tracker'!F5:F18)</f>
        <v>0</v>
      </c>
      <c r="E15" s="11" t="s">
        <v>33</v>
      </c>
      <c r="F15" s="12" t="s">
        <v>34</v>
      </c>
    </row>
    <row r="16">
      <c r="A16" s="4" t="s">
        <v>36</v>
      </c>
      <c r="B16" s="7" t="str">
        <f>IF(B14="","",MAX(0,B14-B15))</f>
        <v/>
      </c>
      <c r="E16" s="11" t="s">
        <v>40</v>
      </c>
      <c r="F16" s="12" t="s">
        <v>41</v>
      </c>
    </row>
    <row r="17">
      <c r="A17" s="4" t="s">
        <v>43</v>
      </c>
      <c r="B17" s="15" t="str">
        <f>IF(OR(B14="",B14=0),"",B15/B14)</f>
        <v/>
      </c>
      <c r="E17" s="11" t="s">
        <v>47</v>
      </c>
      <c r="F17" s="12" t="s">
        <v>48</v>
      </c>
    </row>
    <row r="18">
      <c r="E18" s="11" t="s">
        <v>50</v>
      </c>
      <c r="F18" s="12" t="s">
        <v>51</v>
      </c>
    </row>
    <row r="20">
      <c r="A20" s="3" t="s">
        <v>53</v>
      </c>
    </row>
    <row r="21" ht="15.75" customHeight="1">
      <c r="A21" s="11" t="s">
        <v>54</v>
      </c>
      <c r="D21" s="12" t="s">
        <v>55</v>
      </c>
    </row>
    <row r="22" ht="15.75" customHeight="1">
      <c r="A22" s="11" t="s">
        <v>56</v>
      </c>
      <c r="D22" s="12" t="s">
        <v>57</v>
      </c>
    </row>
    <row r="23" ht="15.75" customHeight="1">
      <c r="A23" s="11" t="s">
        <v>58</v>
      </c>
      <c r="D23" s="12" t="s">
        <v>59</v>
      </c>
    </row>
    <row r="24" ht="15.75" customHeight="1">
      <c r="A24" s="11" t="s">
        <v>60</v>
      </c>
      <c r="D24" s="12" t="s">
        <v>62</v>
      </c>
    </row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0">
    <mergeCell ref="A1:H2"/>
    <mergeCell ref="A4:H4"/>
    <mergeCell ref="A6:D6"/>
    <mergeCell ref="E6:H6"/>
    <mergeCell ref="A13:D13"/>
    <mergeCell ref="E13:H13"/>
    <mergeCell ref="F14:H14"/>
    <mergeCell ref="A22:C22"/>
    <mergeCell ref="D22:H22"/>
    <mergeCell ref="A23:C23"/>
    <mergeCell ref="D23:H23"/>
    <mergeCell ref="A24:C24"/>
    <mergeCell ref="D24:H24"/>
    <mergeCell ref="F15:H15"/>
    <mergeCell ref="F16:H16"/>
    <mergeCell ref="F17:H17"/>
    <mergeCell ref="F18:H18"/>
    <mergeCell ref="A20:H20"/>
    <mergeCell ref="A21:C21"/>
    <mergeCell ref="D21:H21"/>
  </mergeCells>
  <dataValidations>
    <dataValidation type="list" allowBlank="1" sqref="B9">
      <formula1>"Waitlist,Pre-order / pre-subscription"</formula1>
    </dataValidation>
    <dataValidation type="list" allowBlank="1" sqref="B11">
      <formula1>"Switch to waitlist,Open a later shipment,Close subscriptions,Other"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34.0"/>
    <col customWidth="1" min="3" max="3" width="14.0"/>
    <col customWidth="1" min="4" max="4" width="16.0"/>
    <col customWidth="1" min="5" max="5" width="14.0"/>
    <col customWidth="1" min="6" max="6" width="28.0"/>
    <col customWidth="1" min="7" max="7" width="38.0"/>
    <col customWidth="1" min="8" max="26" width="8.63"/>
  </cols>
  <sheetData>
    <row r="1">
      <c r="A1" s="1" t="s">
        <v>11</v>
      </c>
    </row>
    <row r="4">
      <c r="A4" s="2" t="s">
        <v>14</v>
      </c>
    </row>
    <row r="6">
      <c r="A6" s="9" t="s">
        <v>16</v>
      </c>
      <c r="B6" s="9" t="s">
        <v>18</v>
      </c>
      <c r="C6" s="9" t="s">
        <v>22</v>
      </c>
      <c r="D6" s="9" t="s">
        <v>24</v>
      </c>
      <c r="E6" s="9" t="s">
        <v>25</v>
      </c>
      <c r="F6" s="9" t="s">
        <v>27</v>
      </c>
      <c r="G6" s="9" t="s">
        <v>28</v>
      </c>
    </row>
    <row r="7">
      <c r="A7" s="13" t="s">
        <v>31</v>
      </c>
      <c r="B7" s="13" t="s">
        <v>35</v>
      </c>
      <c r="C7" s="13" t="s">
        <v>42</v>
      </c>
      <c r="D7" s="13"/>
      <c r="E7" s="14"/>
      <c r="F7" s="13"/>
      <c r="G7" s="13" t="s">
        <v>45</v>
      </c>
    </row>
    <row r="8">
      <c r="A8" s="13" t="s">
        <v>49</v>
      </c>
      <c r="B8" s="13" t="s">
        <v>52</v>
      </c>
      <c r="C8" s="13" t="s">
        <v>42</v>
      </c>
      <c r="D8" s="13"/>
      <c r="E8" s="14"/>
      <c r="F8" s="13"/>
      <c r="G8" s="13" t="s">
        <v>61</v>
      </c>
    </row>
    <row r="9">
      <c r="A9" s="13" t="s">
        <v>63</v>
      </c>
      <c r="B9" s="13" t="s">
        <v>64</v>
      </c>
      <c r="C9" s="13" t="s">
        <v>42</v>
      </c>
      <c r="D9" s="13"/>
      <c r="E9" s="14"/>
      <c r="F9" s="13"/>
      <c r="G9" s="13" t="s">
        <v>65</v>
      </c>
    </row>
    <row r="10">
      <c r="A10" s="13" t="s">
        <v>66</v>
      </c>
      <c r="B10" s="13" t="s">
        <v>67</v>
      </c>
      <c r="C10" s="13" t="s">
        <v>42</v>
      </c>
      <c r="D10" s="13"/>
      <c r="E10" s="14"/>
      <c r="F10" s="13"/>
      <c r="G10" s="13" t="s">
        <v>69</v>
      </c>
    </row>
    <row r="11">
      <c r="A11" s="13" t="s">
        <v>70</v>
      </c>
      <c r="B11" s="13" t="s">
        <v>71</v>
      </c>
      <c r="C11" s="13" t="s">
        <v>42</v>
      </c>
      <c r="D11" s="13"/>
      <c r="E11" s="14"/>
      <c r="F11" s="13"/>
      <c r="G11" s="13" t="s">
        <v>73</v>
      </c>
    </row>
    <row r="12">
      <c r="A12" s="13" t="s">
        <v>70</v>
      </c>
      <c r="B12" s="13" t="s">
        <v>74</v>
      </c>
      <c r="C12" s="13" t="s">
        <v>42</v>
      </c>
      <c r="D12" s="13"/>
      <c r="E12" s="14"/>
      <c r="F12" s="13"/>
      <c r="G12" s="13" t="s">
        <v>75</v>
      </c>
    </row>
    <row r="13">
      <c r="A13" s="13" t="s">
        <v>76</v>
      </c>
      <c r="B13" s="13" t="s">
        <v>77</v>
      </c>
      <c r="C13" s="13" t="s">
        <v>42</v>
      </c>
      <c r="D13" s="13"/>
      <c r="E13" s="14"/>
      <c r="F13" s="13"/>
      <c r="G13" s="13" t="s">
        <v>78</v>
      </c>
    </row>
    <row r="14">
      <c r="A14" s="13" t="s">
        <v>79</v>
      </c>
      <c r="B14" s="13" t="s">
        <v>80</v>
      </c>
      <c r="C14" s="13" t="s">
        <v>42</v>
      </c>
      <c r="D14" s="13"/>
      <c r="E14" s="14"/>
      <c r="F14" s="13"/>
      <c r="G14" s="13" t="s">
        <v>81</v>
      </c>
    </row>
    <row r="15">
      <c r="A15" s="13" t="s">
        <v>82</v>
      </c>
      <c r="B15" s="13" t="s">
        <v>83</v>
      </c>
      <c r="C15" s="13" t="s">
        <v>42</v>
      </c>
      <c r="D15" s="13"/>
      <c r="E15" s="14"/>
      <c r="F15" s="13"/>
      <c r="G15" s="13" t="s">
        <v>84</v>
      </c>
    </row>
    <row r="16">
      <c r="A16" s="13" t="s">
        <v>85</v>
      </c>
      <c r="B16" s="13" t="s">
        <v>86</v>
      </c>
      <c r="C16" s="13" t="s">
        <v>42</v>
      </c>
      <c r="D16" s="13"/>
      <c r="E16" s="14"/>
      <c r="F16" s="13"/>
      <c r="G16" s="13" t="s">
        <v>87</v>
      </c>
    </row>
    <row r="17">
      <c r="A17" s="13" t="s">
        <v>88</v>
      </c>
      <c r="B17" s="13" t="s">
        <v>89</v>
      </c>
      <c r="C17" s="13" t="s">
        <v>42</v>
      </c>
      <c r="D17" s="13"/>
      <c r="E17" s="14"/>
      <c r="F17" s="13"/>
      <c r="G17" s="13" t="s">
        <v>90</v>
      </c>
    </row>
    <row r="18">
      <c r="A18" s="13" t="s">
        <v>91</v>
      </c>
      <c r="B18" s="13" t="s">
        <v>92</v>
      </c>
      <c r="C18" s="13" t="s">
        <v>42</v>
      </c>
      <c r="D18" s="13"/>
      <c r="E18" s="14"/>
      <c r="F18" s="13"/>
      <c r="G18" s="13" t="s">
        <v>93</v>
      </c>
    </row>
    <row r="19">
      <c r="A19" s="13" t="s">
        <v>95</v>
      </c>
      <c r="B19" s="13" t="s">
        <v>96</v>
      </c>
      <c r="C19" s="13" t="s">
        <v>42</v>
      </c>
      <c r="D19" s="13"/>
      <c r="E19" s="14"/>
      <c r="F19" s="13"/>
      <c r="G19" s="13" t="s">
        <v>100</v>
      </c>
    </row>
    <row r="20">
      <c r="A20" s="13" t="s">
        <v>102</v>
      </c>
      <c r="B20" s="13" t="s">
        <v>104</v>
      </c>
      <c r="C20" s="13" t="s">
        <v>42</v>
      </c>
      <c r="D20" s="13"/>
      <c r="E20" s="14"/>
      <c r="F20" s="13"/>
      <c r="G20" s="13" t="s">
        <v>108</v>
      </c>
    </row>
    <row r="21" ht="15.75" customHeight="1">
      <c r="A21" s="13" t="s">
        <v>110</v>
      </c>
      <c r="B21" s="13" t="s">
        <v>112</v>
      </c>
      <c r="C21" s="13" t="s">
        <v>42</v>
      </c>
      <c r="D21" s="13"/>
      <c r="E21" s="14"/>
      <c r="F21" s="13"/>
      <c r="G21" s="13" t="s">
        <v>115</v>
      </c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G2"/>
    <mergeCell ref="A4:G4"/>
  </mergeCells>
  <conditionalFormatting sqref="C7:C21">
    <cfRule type="expression" dxfId="5" priority="1">
      <formula>C7="Ready"</formula>
    </cfRule>
  </conditionalFormatting>
  <conditionalFormatting sqref="C7:C21">
    <cfRule type="expression" dxfId="6" priority="2">
      <formula>C7="Needs Fix"</formula>
    </cfRule>
  </conditionalFormatting>
  <dataValidations>
    <dataValidation type="list" allowBlank="1" sqref="C7:C21">
      <formula1>"Not Started,Ready,Needs Fix,N/A"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3" width="13.0"/>
    <col customWidth="1" min="4" max="4" width="16.0"/>
    <col customWidth="1" min="5" max="6" width="15.0"/>
    <col customWidth="1" min="7" max="7" width="14.0"/>
    <col customWidth="1" min="8" max="8" width="17.0"/>
    <col customWidth="1" min="9" max="9" width="15.0"/>
    <col customWidth="1" min="10" max="12" width="18.0"/>
    <col customWidth="1" min="13" max="13" width="36.0"/>
    <col customWidth="1" min="14" max="26" width="8.63"/>
  </cols>
  <sheetData>
    <row r="1">
      <c r="A1" s="1" t="s">
        <v>94</v>
      </c>
    </row>
    <row r="3">
      <c r="A3" s="2" t="s">
        <v>97</v>
      </c>
    </row>
    <row r="4">
      <c r="A4" s="9" t="s">
        <v>98</v>
      </c>
      <c r="B4" s="9" t="s">
        <v>99</v>
      </c>
      <c r="C4" s="9" t="s">
        <v>101</v>
      </c>
      <c r="D4" s="9" t="s">
        <v>103</v>
      </c>
      <c r="E4" s="9" t="s">
        <v>105</v>
      </c>
      <c r="F4" s="9" t="s">
        <v>106</v>
      </c>
      <c r="G4" s="9" t="s">
        <v>107</v>
      </c>
      <c r="H4" s="9" t="s">
        <v>109</v>
      </c>
      <c r="I4" s="9" t="s">
        <v>111</v>
      </c>
      <c r="J4" s="9" t="s">
        <v>113</v>
      </c>
      <c r="K4" s="9" t="s">
        <v>15</v>
      </c>
      <c r="L4" s="9" t="s">
        <v>114</v>
      </c>
      <c r="M4" s="9" t="s">
        <v>116</v>
      </c>
    </row>
    <row r="5">
      <c r="A5" s="13">
        <v>1.0</v>
      </c>
      <c r="B5" s="14" t="str">
        <f>IF('Start Here'!$B$7="","",'Start Here'!$B$7+0)</f>
        <v/>
      </c>
      <c r="C5" s="13" t="s">
        <v>117</v>
      </c>
      <c r="D5" s="17"/>
      <c r="E5" s="17"/>
      <c r="F5" s="17"/>
      <c r="G5" s="18"/>
      <c r="H5" s="17"/>
      <c r="I5" s="19">
        <f t="shared" ref="I5:J5" si="1">IF(D5=0,0,E5/D5)</f>
        <v>0</v>
      </c>
      <c r="J5" s="19">
        <f t="shared" si="1"/>
        <v>0</v>
      </c>
      <c r="K5" s="19">
        <f t="shared" ref="K5:K18" si="3">IF(D5=0,0,F5/D5)</f>
        <v>0</v>
      </c>
      <c r="L5" s="13"/>
      <c r="M5" s="13"/>
    </row>
    <row r="6">
      <c r="A6" s="13">
        <v>2.0</v>
      </c>
      <c r="B6" s="14" t="str">
        <f>IF('Start Here'!$B$7="","",'Start Here'!$B$7+1)</f>
        <v/>
      </c>
      <c r="C6" s="13" t="s">
        <v>127</v>
      </c>
      <c r="D6" s="17"/>
      <c r="E6" s="17"/>
      <c r="F6" s="17"/>
      <c r="G6" s="18"/>
      <c r="H6" s="17"/>
      <c r="I6" s="19">
        <f t="shared" ref="I6:J6" si="2">IF(D6=0,0,E6/D6)</f>
        <v>0</v>
      </c>
      <c r="J6" s="19">
        <f t="shared" si="2"/>
        <v>0</v>
      </c>
      <c r="K6" s="19">
        <f t="shared" si="3"/>
        <v>0</v>
      </c>
      <c r="L6" s="13"/>
      <c r="M6" s="13"/>
    </row>
    <row r="7">
      <c r="A7" s="13">
        <v>3.0</v>
      </c>
      <c r="B7" s="14" t="str">
        <f>IF('Start Here'!$B$7="","",'Start Here'!$B$7+2)</f>
        <v/>
      </c>
      <c r="C7" s="13" t="s">
        <v>138</v>
      </c>
      <c r="D7" s="17"/>
      <c r="E7" s="17"/>
      <c r="F7" s="17"/>
      <c r="G7" s="18"/>
      <c r="H7" s="17"/>
      <c r="I7" s="19">
        <f t="shared" ref="I7:J7" si="4">IF(D7=0,0,E7/D7)</f>
        <v>0</v>
      </c>
      <c r="J7" s="19">
        <f t="shared" si="4"/>
        <v>0</v>
      </c>
      <c r="K7" s="19">
        <f t="shared" si="3"/>
        <v>0</v>
      </c>
      <c r="L7" s="13"/>
      <c r="M7" s="13"/>
    </row>
    <row r="8">
      <c r="A8" s="13">
        <v>4.0</v>
      </c>
      <c r="B8" s="14" t="str">
        <f>IF('Start Here'!$B$7="","",'Start Here'!$B$7+3)</f>
        <v/>
      </c>
      <c r="C8" s="13" t="s">
        <v>139</v>
      </c>
      <c r="D8" s="17"/>
      <c r="E8" s="17"/>
      <c r="F8" s="17"/>
      <c r="G8" s="18"/>
      <c r="H8" s="17"/>
      <c r="I8" s="19">
        <f t="shared" ref="I8:J8" si="5">IF(D8=0,0,E8/D8)</f>
        <v>0</v>
      </c>
      <c r="J8" s="19">
        <f t="shared" si="5"/>
        <v>0</v>
      </c>
      <c r="K8" s="19">
        <f t="shared" si="3"/>
        <v>0</v>
      </c>
      <c r="L8" s="13"/>
      <c r="M8" s="13"/>
    </row>
    <row r="9">
      <c r="A9" s="13">
        <v>5.0</v>
      </c>
      <c r="B9" s="14" t="str">
        <f>IF('Start Here'!$B$7="","",'Start Here'!$B$7+4)</f>
        <v/>
      </c>
      <c r="C9" s="13" t="s">
        <v>140</v>
      </c>
      <c r="D9" s="17"/>
      <c r="E9" s="17"/>
      <c r="F9" s="17"/>
      <c r="G9" s="18"/>
      <c r="H9" s="17"/>
      <c r="I9" s="19">
        <f t="shared" ref="I9:J9" si="6">IF(D9=0,0,E9/D9)</f>
        <v>0</v>
      </c>
      <c r="J9" s="19">
        <f t="shared" si="6"/>
        <v>0</v>
      </c>
      <c r="K9" s="19">
        <f t="shared" si="3"/>
        <v>0</v>
      </c>
      <c r="L9" s="13"/>
      <c r="M9" s="13"/>
    </row>
    <row r="10">
      <c r="A10" s="13">
        <v>6.0</v>
      </c>
      <c r="B10" s="14" t="str">
        <f>IF('Start Here'!$B$7="","",'Start Here'!$B$7+5)</f>
        <v/>
      </c>
      <c r="C10" s="13" t="s">
        <v>141</v>
      </c>
      <c r="D10" s="17"/>
      <c r="E10" s="17"/>
      <c r="F10" s="17"/>
      <c r="G10" s="18"/>
      <c r="H10" s="17"/>
      <c r="I10" s="19">
        <f t="shared" ref="I10:J10" si="7">IF(D10=0,0,E10/D10)</f>
        <v>0</v>
      </c>
      <c r="J10" s="19">
        <f t="shared" si="7"/>
        <v>0</v>
      </c>
      <c r="K10" s="19">
        <f t="shared" si="3"/>
        <v>0</v>
      </c>
      <c r="L10" s="13"/>
      <c r="M10" s="13"/>
    </row>
    <row r="11">
      <c r="A11" s="13">
        <v>7.0</v>
      </c>
      <c r="B11" s="14" t="str">
        <f>IF('Start Here'!$B$7="","",'Start Here'!$B$7+6)</f>
        <v/>
      </c>
      <c r="C11" s="13" t="s">
        <v>142</v>
      </c>
      <c r="D11" s="17"/>
      <c r="E11" s="17"/>
      <c r="F11" s="17"/>
      <c r="G11" s="18"/>
      <c r="H11" s="17"/>
      <c r="I11" s="19">
        <f t="shared" ref="I11:J11" si="8">IF(D11=0,0,E11/D11)</f>
        <v>0</v>
      </c>
      <c r="J11" s="19">
        <f t="shared" si="8"/>
        <v>0</v>
      </c>
      <c r="K11" s="19">
        <f t="shared" si="3"/>
        <v>0</v>
      </c>
      <c r="L11" s="13"/>
      <c r="M11" s="13"/>
    </row>
    <row r="12">
      <c r="A12" s="13">
        <v>8.0</v>
      </c>
      <c r="B12" s="14" t="str">
        <f>IF('Start Here'!$B$7="","",'Start Here'!$B$7+7)</f>
        <v/>
      </c>
      <c r="C12" s="13" t="s">
        <v>143</v>
      </c>
      <c r="D12" s="17"/>
      <c r="E12" s="17"/>
      <c r="F12" s="17"/>
      <c r="G12" s="18"/>
      <c r="H12" s="17"/>
      <c r="I12" s="19">
        <f t="shared" ref="I12:J12" si="9">IF(D12=0,0,E12/D12)</f>
        <v>0</v>
      </c>
      <c r="J12" s="19">
        <f t="shared" si="9"/>
        <v>0</v>
      </c>
      <c r="K12" s="19">
        <f t="shared" si="3"/>
        <v>0</v>
      </c>
      <c r="L12" s="13"/>
      <c r="M12" s="13"/>
    </row>
    <row r="13">
      <c r="A13" s="13">
        <v>9.0</v>
      </c>
      <c r="B13" s="14" t="str">
        <f>IF('Start Here'!$B$7="","",'Start Here'!$B$7+8)</f>
        <v/>
      </c>
      <c r="C13" s="13" t="s">
        <v>144</v>
      </c>
      <c r="D13" s="17"/>
      <c r="E13" s="17"/>
      <c r="F13" s="17"/>
      <c r="G13" s="18"/>
      <c r="H13" s="17"/>
      <c r="I13" s="19">
        <f t="shared" ref="I13:J13" si="10">IF(D13=0,0,E13/D13)</f>
        <v>0</v>
      </c>
      <c r="J13" s="19">
        <f t="shared" si="10"/>
        <v>0</v>
      </c>
      <c r="K13" s="19">
        <f t="shared" si="3"/>
        <v>0</v>
      </c>
      <c r="L13" s="13"/>
      <c r="M13" s="13"/>
    </row>
    <row r="14">
      <c r="A14" s="13">
        <v>10.0</v>
      </c>
      <c r="B14" s="14" t="str">
        <f>IF('Start Here'!$B$7="","",'Start Here'!$B$7+9)</f>
        <v/>
      </c>
      <c r="C14" s="13" t="s">
        <v>145</v>
      </c>
      <c r="D14" s="17"/>
      <c r="E14" s="17"/>
      <c r="F14" s="17"/>
      <c r="G14" s="18"/>
      <c r="H14" s="17"/>
      <c r="I14" s="19">
        <f t="shared" ref="I14:J14" si="11">IF(D14=0,0,E14/D14)</f>
        <v>0</v>
      </c>
      <c r="J14" s="19">
        <f t="shared" si="11"/>
        <v>0</v>
      </c>
      <c r="K14" s="19">
        <f t="shared" si="3"/>
        <v>0</v>
      </c>
      <c r="L14" s="13"/>
      <c r="M14" s="13"/>
    </row>
    <row r="15">
      <c r="A15" s="13">
        <v>11.0</v>
      </c>
      <c r="B15" s="14" t="str">
        <f>IF('Start Here'!$B$7="","",'Start Here'!$B$7+10)</f>
        <v/>
      </c>
      <c r="C15" s="13" t="s">
        <v>146</v>
      </c>
      <c r="D15" s="17"/>
      <c r="E15" s="17"/>
      <c r="F15" s="17"/>
      <c r="G15" s="18"/>
      <c r="H15" s="17"/>
      <c r="I15" s="19">
        <f t="shared" ref="I15:J15" si="12">IF(D15=0,0,E15/D15)</f>
        <v>0</v>
      </c>
      <c r="J15" s="19">
        <f t="shared" si="12"/>
        <v>0</v>
      </c>
      <c r="K15" s="19">
        <f t="shared" si="3"/>
        <v>0</v>
      </c>
      <c r="L15" s="13"/>
      <c r="M15" s="13"/>
    </row>
    <row r="16">
      <c r="A16" s="13">
        <v>12.0</v>
      </c>
      <c r="B16" s="14" t="str">
        <f>IF('Start Here'!$B$7="","",'Start Here'!$B$7+11)</f>
        <v/>
      </c>
      <c r="C16" s="13" t="s">
        <v>147</v>
      </c>
      <c r="D16" s="17"/>
      <c r="E16" s="17"/>
      <c r="F16" s="17"/>
      <c r="G16" s="18"/>
      <c r="H16" s="17"/>
      <c r="I16" s="19">
        <f t="shared" ref="I16:J16" si="13">IF(D16=0,0,E16/D16)</f>
        <v>0</v>
      </c>
      <c r="J16" s="19">
        <f t="shared" si="13"/>
        <v>0</v>
      </c>
      <c r="K16" s="19">
        <f t="shared" si="3"/>
        <v>0</v>
      </c>
      <c r="L16" s="13"/>
      <c r="M16" s="13"/>
    </row>
    <row r="17">
      <c r="A17" s="13">
        <v>13.0</v>
      </c>
      <c r="B17" s="14" t="str">
        <f>IF('Start Here'!$B$7="","",'Start Here'!$B$7+12)</f>
        <v/>
      </c>
      <c r="C17" s="13" t="s">
        <v>148</v>
      </c>
      <c r="D17" s="17"/>
      <c r="E17" s="17"/>
      <c r="F17" s="17"/>
      <c r="G17" s="18"/>
      <c r="H17" s="17"/>
      <c r="I17" s="19">
        <f t="shared" ref="I17:J17" si="14">IF(D17=0,0,E17/D17)</f>
        <v>0</v>
      </c>
      <c r="J17" s="19">
        <f t="shared" si="14"/>
        <v>0</v>
      </c>
      <c r="K17" s="19">
        <f t="shared" si="3"/>
        <v>0</v>
      </c>
      <c r="L17" s="13"/>
      <c r="M17" s="13"/>
    </row>
    <row r="18">
      <c r="A18" s="13">
        <v>14.0</v>
      </c>
      <c r="B18" s="14" t="str">
        <f>IF('Start Here'!$B$7="","",'Start Here'!$B$7+13)</f>
        <v/>
      </c>
      <c r="C18" s="13" t="s">
        <v>149</v>
      </c>
      <c r="D18" s="17"/>
      <c r="E18" s="17"/>
      <c r="F18" s="17"/>
      <c r="G18" s="18"/>
      <c r="H18" s="17"/>
      <c r="I18" s="19">
        <f t="shared" ref="I18:J18" si="15">IF(D18=0,0,E18/D18)</f>
        <v>0</v>
      </c>
      <c r="J18" s="19">
        <f t="shared" si="15"/>
        <v>0</v>
      </c>
      <c r="K18" s="19">
        <f t="shared" si="3"/>
        <v>0</v>
      </c>
      <c r="L18" s="13"/>
      <c r="M18" s="13"/>
    </row>
    <row r="19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>
      <c r="A20" s="11" t="s">
        <v>150</v>
      </c>
      <c r="B20" s="11"/>
      <c r="C20" s="11"/>
      <c r="D20" s="20">
        <f t="shared" ref="D20:H20" si="16">SUM(D5:D18)</f>
        <v>0</v>
      </c>
      <c r="E20" s="20">
        <f t="shared" si="16"/>
        <v>0</v>
      </c>
      <c r="F20" s="20">
        <f t="shared" si="16"/>
        <v>0</v>
      </c>
      <c r="G20" s="21">
        <f t="shared" si="16"/>
        <v>0</v>
      </c>
      <c r="H20" s="20">
        <f t="shared" si="16"/>
        <v>0</v>
      </c>
      <c r="I20" s="22">
        <f t="shared" ref="I20:J20" si="17">IF(D20=0,0,E20/D20)</f>
        <v>0</v>
      </c>
      <c r="J20" s="22">
        <f t="shared" si="17"/>
        <v>0</v>
      </c>
      <c r="K20" s="22">
        <f>IF(D20=0,0,F20/D20)</f>
        <v>0</v>
      </c>
      <c r="L20" s="11"/>
      <c r="M20" s="1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M2"/>
    <mergeCell ref="A3:M3"/>
  </mergeCell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2" width="16.0"/>
    <col customWidth="1" min="3" max="3" width="34.0"/>
    <col customWidth="1" min="4" max="4" width="12.0"/>
    <col customWidth="1" min="5" max="5" width="28.0"/>
    <col customWidth="1" min="6" max="6" width="34.0"/>
    <col customWidth="1" min="7" max="7" width="16.0"/>
    <col customWidth="1" min="8" max="8" width="14.0"/>
    <col customWidth="1" min="9" max="9" width="30.0"/>
    <col customWidth="1" min="10" max="10" width="22.0"/>
    <col customWidth="1" min="11" max="26" width="8.63"/>
  </cols>
  <sheetData>
    <row r="1">
      <c r="A1" s="1" t="s">
        <v>17</v>
      </c>
    </row>
    <row r="3">
      <c r="A3" s="2" t="s">
        <v>19</v>
      </c>
    </row>
    <row r="5">
      <c r="A5" s="9" t="s">
        <v>23</v>
      </c>
      <c r="B5" s="9" t="s">
        <v>16</v>
      </c>
      <c r="C5" s="9" t="s">
        <v>32</v>
      </c>
      <c r="D5" s="9" t="s">
        <v>37</v>
      </c>
      <c r="E5" s="9" t="s">
        <v>38</v>
      </c>
      <c r="F5" s="9" t="s">
        <v>39</v>
      </c>
      <c r="G5" s="9" t="s">
        <v>24</v>
      </c>
      <c r="H5" s="9" t="s">
        <v>22</v>
      </c>
      <c r="I5" s="9" t="s">
        <v>44</v>
      </c>
      <c r="J5" s="9" t="s">
        <v>46</v>
      </c>
    </row>
    <row r="6">
      <c r="A6" s="16"/>
      <c r="B6" s="13"/>
      <c r="C6" s="13"/>
      <c r="D6" s="13" t="s">
        <v>68</v>
      </c>
      <c r="E6" s="13"/>
      <c r="F6" s="13"/>
      <c r="G6" s="13"/>
      <c r="H6" s="13" t="s">
        <v>72</v>
      </c>
      <c r="I6" s="13"/>
      <c r="J6" s="13"/>
    </row>
    <row r="7">
      <c r="A7" s="16"/>
      <c r="B7" s="13"/>
      <c r="C7" s="13"/>
      <c r="D7" s="13" t="s">
        <v>68</v>
      </c>
      <c r="E7" s="13"/>
      <c r="F7" s="13"/>
      <c r="G7" s="13"/>
      <c r="H7" s="13" t="s">
        <v>72</v>
      </c>
      <c r="I7" s="13"/>
      <c r="J7" s="13"/>
    </row>
    <row r="8">
      <c r="A8" s="16"/>
      <c r="B8" s="13"/>
      <c r="C8" s="13"/>
      <c r="D8" s="13" t="s">
        <v>68</v>
      </c>
      <c r="E8" s="13"/>
      <c r="F8" s="13"/>
      <c r="G8" s="13"/>
      <c r="H8" s="13" t="s">
        <v>72</v>
      </c>
      <c r="I8" s="13"/>
      <c r="J8" s="13"/>
    </row>
    <row r="9">
      <c r="A9" s="16"/>
      <c r="B9" s="13"/>
      <c r="C9" s="13"/>
      <c r="D9" s="13" t="s">
        <v>68</v>
      </c>
      <c r="E9" s="13"/>
      <c r="F9" s="13"/>
      <c r="G9" s="13"/>
      <c r="H9" s="13" t="s">
        <v>72</v>
      </c>
      <c r="I9" s="13"/>
      <c r="J9" s="13"/>
    </row>
    <row r="10">
      <c r="A10" s="16"/>
      <c r="B10" s="13"/>
      <c r="C10" s="13"/>
      <c r="D10" s="13" t="s">
        <v>68</v>
      </c>
      <c r="E10" s="13"/>
      <c r="F10" s="13"/>
      <c r="G10" s="13"/>
      <c r="H10" s="13" t="s">
        <v>72</v>
      </c>
      <c r="I10" s="13"/>
      <c r="J10" s="13"/>
    </row>
    <row r="11">
      <c r="A11" s="16"/>
      <c r="B11" s="13"/>
      <c r="C11" s="13"/>
      <c r="D11" s="13" t="s">
        <v>68</v>
      </c>
      <c r="E11" s="13"/>
      <c r="F11" s="13"/>
      <c r="G11" s="13"/>
      <c r="H11" s="13" t="s">
        <v>72</v>
      </c>
      <c r="I11" s="13"/>
      <c r="J11" s="13"/>
    </row>
    <row r="12">
      <c r="A12" s="16"/>
      <c r="B12" s="13"/>
      <c r="C12" s="13"/>
      <c r="D12" s="13" t="s">
        <v>68</v>
      </c>
      <c r="E12" s="13"/>
      <c r="F12" s="13"/>
      <c r="G12" s="13"/>
      <c r="H12" s="13" t="s">
        <v>72</v>
      </c>
      <c r="I12" s="13"/>
      <c r="J12" s="13"/>
    </row>
    <row r="13">
      <c r="A13" s="16"/>
      <c r="B13" s="13"/>
      <c r="C13" s="13"/>
      <c r="D13" s="13" t="s">
        <v>68</v>
      </c>
      <c r="E13" s="13"/>
      <c r="F13" s="13"/>
      <c r="G13" s="13"/>
      <c r="H13" s="13" t="s">
        <v>72</v>
      </c>
      <c r="I13" s="13"/>
      <c r="J13" s="13"/>
    </row>
    <row r="14">
      <c r="A14" s="16"/>
      <c r="B14" s="13"/>
      <c r="C14" s="13"/>
      <c r="D14" s="13" t="s">
        <v>68</v>
      </c>
      <c r="E14" s="13"/>
      <c r="F14" s="13"/>
      <c r="G14" s="13"/>
      <c r="H14" s="13" t="s">
        <v>72</v>
      </c>
      <c r="I14" s="13"/>
      <c r="J14" s="13"/>
    </row>
    <row r="15">
      <c r="A15" s="16"/>
      <c r="B15" s="13"/>
      <c r="C15" s="13"/>
      <c r="D15" s="13" t="s">
        <v>68</v>
      </c>
      <c r="E15" s="13"/>
      <c r="F15" s="13"/>
      <c r="G15" s="13"/>
      <c r="H15" s="13" t="s">
        <v>72</v>
      </c>
      <c r="I15" s="13"/>
      <c r="J15" s="13"/>
    </row>
    <row r="16">
      <c r="A16" s="16"/>
      <c r="B16" s="13"/>
      <c r="C16" s="13"/>
      <c r="D16" s="13" t="s">
        <v>68</v>
      </c>
      <c r="E16" s="13"/>
      <c r="F16" s="13"/>
      <c r="G16" s="13"/>
      <c r="H16" s="13" t="s">
        <v>72</v>
      </c>
      <c r="I16" s="13"/>
      <c r="J16" s="13"/>
    </row>
    <row r="17">
      <c r="A17" s="16"/>
      <c r="B17" s="13"/>
      <c r="C17" s="13"/>
      <c r="D17" s="13" t="s">
        <v>68</v>
      </c>
      <c r="E17" s="13"/>
      <c r="F17" s="13"/>
      <c r="G17" s="13"/>
      <c r="H17" s="13" t="s">
        <v>72</v>
      </c>
      <c r="I17" s="13"/>
      <c r="J17" s="13"/>
    </row>
    <row r="18">
      <c r="A18" s="16"/>
      <c r="B18" s="13"/>
      <c r="C18" s="13"/>
      <c r="D18" s="13" t="s">
        <v>68</v>
      </c>
      <c r="E18" s="13"/>
      <c r="F18" s="13"/>
      <c r="G18" s="13"/>
      <c r="H18" s="13" t="s">
        <v>72</v>
      </c>
      <c r="I18" s="13"/>
      <c r="J18" s="13"/>
    </row>
    <row r="19">
      <c r="A19" s="16"/>
      <c r="B19" s="13"/>
      <c r="C19" s="13"/>
      <c r="D19" s="13" t="s">
        <v>68</v>
      </c>
      <c r="E19" s="13"/>
      <c r="F19" s="13"/>
      <c r="G19" s="13"/>
      <c r="H19" s="13" t="s">
        <v>72</v>
      </c>
      <c r="I19" s="13"/>
      <c r="J19" s="13"/>
    </row>
    <row r="20">
      <c r="A20" s="16"/>
      <c r="B20" s="13"/>
      <c r="C20" s="13"/>
      <c r="D20" s="13" t="s">
        <v>68</v>
      </c>
      <c r="E20" s="13"/>
      <c r="F20" s="13"/>
      <c r="G20" s="13"/>
      <c r="H20" s="13" t="s">
        <v>72</v>
      </c>
      <c r="I20" s="13"/>
      <c r="J20" s="13"/>
    </row>
    <row r="21" ht="15.75" customHeight="1">
      <c r="A21" s="16"/>
      <c r="B21" s="13"/>
      <c r="C21" s="13"/>
      <c r="D21" s="13" t="s">
        <v>68</v>
      </c>
      <c r="E21" s="13"/>
      <c r="F21" s="13"/>
      <c r="G21" s="13"/>
      <c r="H21" s="13" t="s">
        <v>72</v>
      </c>
      <c r="I21" s="13"/>
      <c r="J21" s="13"/>
    </row>
    <row r="22" ht="15.75" customHeight="1">
      <c r="A22" s="16"/>
      <c r="B22" s="13"/>
      <c r="C22" s="13"/>
      <c r="D22" s="13" t="s">
        <v>68</v>
      </c>
      <c r="E22" s="13"/>
      <c r="F22" s="13"/>
      <c r="G22" s="13"/>
      <c r="H22" s="13" t="s">
        <v>72</v>
      </c>
      <c r="I22" s="13"/>
      <c r="J22" s="13"/>
    </row>
    <row r="23" ht="15.75" customHeight="1">
      <c r="A23" s="16"/>
      <c r="B23" s="13"/>
      <c r="C23" s="13"/>
      <c r="D23" s="13" t="s">
        <v>68</v>
      </c>
      <c r="E23" s="13"/>
      <c r="F23" s="13"/>
      <c r="G23" s="13"/>
      <c r="H23" s="13" t="s">
        <v>72</v>
      </c>
      <c r="I23" s="13"/>
      <c r="J23" s="13"/>
    </row>
    <row r="24" ht="15.75" customHeight="1">
      <c r="A24" s="16"/>
      <c r="B24" s="13"/>
      <c r="C24" s="13"/>
      <c r="D24" s="13" t="s">
        <v>68</v>
      </c>
      <c r="E24" s="13"/>
      <c r="F24" s="13"/>
      <c r="G24" s="13"/>
      <c r="H24" s="13" t="s">
        <v>72</v>
      </c>
      <c r="I24" s="13"/>
      <c r="J24" s="13"/>
    </row>
    <row r="25" ht="15.75" customHeight="1">
      <c r="A25" s="16"/>
      <c r="B25" s="13"/>
      <c r="C25" s="13"/>
      <c r="D25" s="13" t="s">
        <v>68</v>
      </c>
      <c r="E25" s="13"/>
      <c r="F25" s="13"/>
      <c r="G25" s="13"/>
      <c r="H25" s="13" t="s">
        <v>72</v>
      </c>
      <c r="I25" s="13"/>
      <c r="J25" s="13"/>
    </row>
    <row r="26" ht="15.75" customHeight="1">
      <c r="A26" s="16"/>
      <c r="B26" s="13"/>
      <c r="C26" s="13"/>
      <c r="D26" s="13" t="s">
        <v>68</v>
      </c>
      <c r="E26" s="13"/>
      <c r="F26" s="13"/>
      <c r="G26" s="13"/>
      <c r="H26" s="13" t="s">
        <v>72</v>
      </c>
      <c r="I26" s="13"/>
      <c r="J26" s="13"/>
    </row>
    <row r="27" ht="15.75" customHeight="1">
      <c r="A27" s="16"/>
      <c r="B27" s="13"/>
      <c r="C27" s="13"/>
      <c r="D27" s="13" t="s">
        <v>68</v>
      </c>
      <c r="E27" s="13"/>
      <c r="F27" s="13"/>
      <c r="G27" s="13"/>
      <c r="H27" s="13" t="s">
        <v>72</v>
      </c>
      <c r="I27" s="13"/>
      <c r="J27" s="13"/>
    </row>
    <row r="28" ht="15.75" customHeight="1">
      <c r="A28" s="16"/>
      <c r="B28" s="13"/>
      <c r="C28" s="13"/>
      <c r="D28" s="13" t="s">
        <v>68</v>
      </c>
      <c r="E28" s="13"/>
      <c r="F28" s="13"/>
      <c r="G28" s="13"/>
      <c r="H28" s="13" t="s">
        <v>72</v>
      </c>
      <c r="I28" s="13"/>
      <c r="J28" s="13"/>
    </row>
    <row r="29" ht="15.75" customHeight="1">
      <c r="A29" s="16"/>
      <c r="B29" s="13"/>
      <c r="C29" s="13"/>
      <c r="D29" s="13" t="s">
        <v>68</v>
      </c>
      <c r="E29" s="13"/>
      <c r="F29" s="13"/>
      <c r="G29" s="13"/>
      <c r="H29" s="13" t="s">
        <v>72</v>
      </c>
      <c r="I29" s="13"/>
      <c r="J29" s="13"/>
    </row>
    <row r="30" ht="15.75" customHeight="1">
      <c r="A30" s="16"/>
      <c r="B30" s="13"/>
      <c r="C30" s="13"/>
      <c r="D30" s="13" t="s">
        <v>68</v>
      </c>
      <c r="E30" s="13"/>
      <c r="F30" s="13"/>
      <c r="G30" s="13"/>
      <c r="H30" s="13" t="s">
        <v>72</v>
      </c>
      <c r="I30" s="13"/>
      <c r="J30" s="13"/>
    </row>
    <row r="31" ht="15.75" customHeight="1">
      <c r="A31" s="16"/>
      <c r="B31" s="13"/>
      <c r="C31" s="13"/>
      <c r="D31" s="13" t="s">
        <v>68</v>
      </c>
      <c r="E31" s="13"/>
      <c r="F31" s="13"/>
      <c r="G31" s="13"/>
      <c r="H31" s="13" t="s">
        <v>72</v>
      </c>
      <c r="I31" s="13"/>
      <c r="J31" s="13"/>
    </row>
    <row r="32" ht="15.75" customHeight="1">
      <c r="A32" s="16"/>
      <c r="B32" s="13"/>
      <c r="C32" s="13"/>
      <c r="D32" s="13" t="s">
        <v>68</v>
      </c>
      <c r="E32" s="13"/>
      <c r="F32" s="13"/>
      <c r="G32" s="13"/>
      <c r="H32" s="13" t="s">
        <v>72</v>
      </c>
      <c r="I32" s="13"/>
      <c r="J32" s="13"/>
    </row>
    <row r="33" ht="15.75" customHeight="1">
      <c r="A33" s="16"/>
      <c r="B33" s="13"/>
      <c r="C33" s="13"/>
      <c r="D33" s="13" t="s">
        <v>68</v>
      </c>
      <c r="E33" s="13"/>
      <c r="F33" s="13"/>
      <c r="G33" s="13"/>
      <c r="H33" s="13" t="s">
        <v>72</v>
      </c>
      <c r="I33" s="13"/>
      <c r="J33" s="13"/>
    </row>
    <row r="34" ht="15.75" customHeight="1">
      <c r="A34" s="16"/>
      <c r="B34" s="13"/>
      <c r="C34" s="13"/>
      <c r="D34" s="13" t="s">
        <v>68</v>
      </c>
      <c r="E34" s="13"/>
      <c r="F34" s="13"/>
      <c r="G34" s="13"/>
      <c r="H34" s="13" t="s">
        <v>72</v>
      </c>
      <c r="I34" s="13"/>
      <c r="J34" s="13"/>
    </row>
    <row r="35" ht="15.75" customHeight="1">
      <c r="A35" s="16"/>
      <c r="B35" s="13"/>
      <c r="C35" s="13"/>
      <c r="D35" s="13" t="s">
        <v>68</v>
      </c>
      <c r="E35" s="13"/>
      <c r="F35" s="13"/>
      <c r="G35" s="13"/>
      <c r="H35" s="13" t="s">
        <v>72</v>
      </c>
      <c r="I35" s="13"/>
      <c r="J35" s="13"/>
    </row>
    <row r="36" ht="15.75" customHeight="1">
      <c r="A36" s="16"/>
      <c r="B36" s="13"/>
      <c r="C36" s="13"/>
      <c r="D36" s="13" t="s">
        <v>68</v>
      </c>
      <c r="E36" s="13"/>
      <c r="F36" s="13"/>
      <c r="G36" s="13"/>
      <c r="H36" s="13" t="s">
        <v>72</v>
      </c>
      <c r="I36" s="13"/>
      <c r="J36" s="13"/>
    </row>
    <row r="37" ht="15.75" customHeight="1">
      <c r="A37" s="16"/>
      <c r="B37" s="13"/>
      <c r="C37" s="13"/>
      <c r="D37" s="13" t="s">
        <v>68</v>
      </c>
      <c r="E37" s="13"/>
      <c r="F37" s="13"/>
      <c r="G37" s="13"/>
      <c r="H37" s="13" t="s">
        <v>72</v>
      </c>
      <c r="I37" s="13"/>
      <c r="J37" s="13"/>
    </row>
    <row r="38" ht="15.75" customHeight="1">
      <c r="A38" s="16"/>
      <c r="B38" s="13"/>
      <c r="C38" s="13"/>
      <c r="D38" s="13" t="s">
        <v>68</v>
      </c>
      <c r="E38" s="13"/>
      <c r="F38" s="13"/>
      <c r="G38" s="13"/>
      <c r="H38" s="13" t="s">
        <v>72</v>
      </c>
      <c r="I38" s="13"/>
      <c r="J38" s="13"/>
    </row>
    <row r="39" ht="15.75" customHeight="1">
      <c r="A39" s="16"/>
      <c r="B39" s="13"/>
      <c r="C39" s="13"/>
      <c r="D39" s="13" t="s">
        <v>68</v>
      </c>
      <c r="E39" s="13"/>
      <c r="F39" s="13"/>
      <c r="G39" s="13"/>
      <c r="H39" s="13" t="s">
        <v>72</v>
      </c>
      <c r="I39" s="13"/>
      <c r="J39" s="13"/>
    </row>
    <row r="40" ht="15.75" customHeight="1">
      <c r="A40" s="16"/>
      <c r="B40" s="13"/>
      <c r="C40" s="13"/>
      <c r="D40" s="13" t="s">
        <v>68</v>
      </c>
      <c r="E40" s="13"/>
      <c r="F40" s="13"/>
      <c r="G40" s="13"/>
      <c r="H40" s="13" t="s">
        <v>72</v>
      </c>
      <c r="I40" s="13"/>
      <c r="J40" s="13"/>
    </row>
    <row r="41" ht="15.75" customHeight="1">
      <c r="A41" s="16"/>
      <c r="B41" s="13"/>
      <c r="C41" s="13"/>
      <c r="D41" s="13" t="s">
        <v>68</v>
      </c>
      <c r="E41" s="13"/>
      <c r="F41" s="13"/>
      <c r="G41" s="13"/>
      <c r="H41" s="13" t="s">
        <v>72</v>
      </c>
      <c r="I41" s="13"/>
      <c r="J41" s="13"/>
    </row>
    <row r="42" ht="15.75" customHeight="1">
      <c r="A42" s="16"/>
      <c r="B42" s="13"/>
      <c r="C42" s="13"/>
      <c r="D42" s="13" t="s">
        <v>68</v>
      </c>
      <c r="E42" s="13"/>
      <c r="F42" s="13"/>
      <c r="G42" s="13"/>
      <c r="H42" s="13" t="s">
        <v>72</v>
      </c>
      <c r="I42" s="13"/>
      <c r="J42" s="13"/>
    </row>
    <row r="43" ht="15.75" customHeight="1">
      <c r="A43" s="16"/>
      <c r="B43" s="13"/>
      <c r="C43" s="13"/>
      <c r="D43" s="13" t="s">
        <v>68</v>
      </c>
      <c r="E43" s="13"/>
      <c r="F43" s="13"/>
      <c r="G43" s="13"/>
      <c r="H43" s="13" t="s">
        <v>72</v>
      </c>
      <c r="I43" s="13"/>
      <c r="J43" s="13"/>
    </row>
    <row r="44" ht="15.75" customHeight="1">
      <c r="A44" s="16"/>
      <c r="B44" s="13"/>
      <c r="C44" s="13"/>
      <c r="D44" s="13" t="s">
        <v>68</v>
      </c>
      <c r="E44" s="13"/>
      <c r="F44" s="13"/>
      <c r="G44" s="13"/>
      <c r="H44" s="13" t="s">
        <v>72</v>
      </c>
      <c r="I44" s="13"/>
      <c r="J44" s="13"/>
    </row>
    <row r="45" ht="15.75" customHeight="1">
      <c r="A45" s="16"/>
      <c r="B45" s="13"/>
      <c r="C45" s="13"/>
      <c r="D45" s="13" t="s">
        <v>68</v>
      </c>
      <c r="E45" s="13"/>
      <c r="F45" s="13"/>
      <c r="G45" s="13"/>
      <c r="H45" s="13" t="s">
        <v>72</v>
      </c>
      <c r="I45" s="13"/>
      <c r="J45" s="13"/>
    </row>
    <row r="46" ht="15.75" customHeight="1">
      <c r="A46" s="16"/>
      <c r="B46" s="13"/>
      <c r="C46" s="13"/>
      <c r="D46" s="13" t="s">
        <v>68</v>
      </c>
      <c r="E46" s="13"/>
      <c r="F46" s="13"/>
      <c r="G46" s="13"/>
      <c r="H46" s="13" t="s">
        <v>72</v>
      </c>
      <c r="I46" s="13"/>
      <c r="J46" s="13"/>
    </row>
    <row r="47" ht="15.75" customHeight="1">
      <c r="A47" s="16"/>
      <c r="B47" s="13"/>
      <c r="C47" s="13"/>
      <c r="D47" s="13" t="s">
        <v>68</v>
      </c>
      <c r="E47" s="13"/>
      <c r="F47" s="13"/>
      <c r="G47" s="13"/>
      <c r="H47" s="13" t="s">
        <v>72</v>
      </c>
      <c r="I47" s="13"/>
      <c r="J47" s="13"/>
    </row>
    <row r="48" ht="15.75" customHeight="1">
      <c r="A48" s="16"/>
      <c r="B48" s="13"/>
      <c r="C48" s="13"/>
      <c r="D48" s="13" t="s">
        <v>68</v>
      </c>
      <c r="E48" s="13"/>
      <c r="F48" s="13"/>
      <c r="G48" s="13"/>
      <c r="H48" s="13" t="s">
        <v>72</v>
      </c>
      <c r="I48" s="13"/>
      <c r="J48" s="13"/>
    </row>
    <row r="49" ht="15.75" customHeight="1">
      <c r="A49" s="16"/>
      <c r="B49" s="13"/>
      <c r="C49" s="13"/>
      <c r="D49" s="13" t="s">
        <v>68</v>
      </c>
      <c r="E49" s="13"/>
      <c r="F49" s="13"/>
      <c r="G49" s="13"/>
      <c r="H49" s="13" t="s">
        <v>72</v>
      </c>
      <c r="I49" s="13"/>
      <c r="J49" s="13"/>
    </row>
    <row r="50" ht="15.75" customHeight="1">
      <c r="A50" s="16"/>
      <c r="B50" s="13"/>
      <c r="C50" s="13"/>
      <c r="D50" s="13" t="s">
        <v>68</v>
      </c>
      <c r="E50" s="13"/>
      <c r="F50" s="13"/>
      <c r="G50" s="13"/>
      <c r="H50" s="13" t="s">
        <v>72</v>
      </c>
      <c r="I50" s="13"/>
      <c r="J50" s="13"/>
    </row>
    <row r="51" ht="15.75" customHeight="1">
      <c r="A51" s="16"/>
      <c r="B51" s="13"/>
      <c r="C51" s="13"/>
      <c r="D51" s="13" t="s">
        <v>68</v>
      </c>
      <c r="E51" s="13"/>
      <c r="F51" s="13"/>
      <c r="G51" s="13"/>
      <c r="H51" s="13" t="s">
        <v>72</v>
      </c>
      <c r="I51" s="13"/>
      <c r="J51" s="13"/>
    </row>
    <row r="52" ht="15.75" customHeight="1">
      <c r="A52" s="16"/>
      <c r="B52" s="13"/>
      <c r="C52" s="13"/>
      <c r="D52" s="13" t="s">
        <v>68</v>
      </c>
      <c r="E52" s="13"/>
      <c r="F52" s="13"/>
      <c r="G52" s="13"/>
      <c r="H52" s="13" t="s">
        <v>72</v>
      </c>
      <c r="I52" s="13"/>
      <c r="J52" s="13"/>
    </row>
    <row r="53" ht="15.75" customHeight="1">
      <c r="A53" s="16"/>
      <c r="B53" s="13"/>
      <c r="C53" s="13"/>
      <c r="D53" s="13" t="s">
        <v>68</v>
      </c>
      <c r="E53" s="13"/>
      <c r="F53" s="13"/>
      <c r="G53" s="13"/>
      <c r="H53" s="13" t="s">
        <v>72</v>
      </c>
      <c r="I53" s="13"/>
      <c r="J53" s="13"/>
    </row>
    <row r="54" ht="15.75" customHeight="1">
      <c r="A54" s="16"/>
      <c r="B54" s="13"/>
      <c r="C54" s="13"/>
      <c r="D54" s="13" t="s">
        <v>68</v>
      </c>
      <c r="E54" s="13"/>
      <c r="F54" s="13"/>
      <c r="G54" s="13"/>
      <c r="H54" s="13" t="s">
        <v>72</v>
      </c>
      <c r="I54" s="13"/>
      <c r="J54" s="13"/>
    </row>
    <row r="55" ht="15.75" customHeight="1">
      <c r="A55" s="16"/>
      <c r="B55" s="13"/>
      <c r="C55" s="13"/>
      <c r="D55" s="13" t="s">
        <v>68</v>
      </c>
      <c r="E55" s="13"/>
      <c r="F55" s="13"/>
      <c r="G55" s="13"/>
      <c r="H55" s="13" t="s">
        <v>72</v>
      </c>
      <c r="I55" s="13"/>
      <c r="J55" s="13"/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1:J2"/>
    <mergeCell ref="A3:J3"/>
  </mergeCells>
  <conditionalFormatting sqref="D6:D55">
    <cfRule type="expression" dxfId="6" priority="1">
      <formula>D6="Critical"</formula>
    </cfRule>
  </conditionalFormatting>
  <conditionalFormatting sqref="H6:H55">
    <cfRule type="expression" dxfId="5" priority="2">
      <formula>H6="Fixed"</formula>
    </cfRule>
  </conditionalFormatting>
  <dataValidations>
    <dataValidation type="list" allowBlank="1" sqref="H6:H55">
      <formula1>"Open,Investigating,Fixed,Watching,Closed"</formula1>
    </dataValidation>
    <dataValidation type="list" allowBlank="1" sqref="B6:B55">
      <formula1>"Website,Checkout,Payment,Shipping,Inventory,Email,Fulfilment,Customer question,Analytics,Other"</formula1>
    </dataValidation>
    <dataValidation type="list" allowBlank="1" sqref="D6:D55">
      <formula1>"Low,Medium,High,Critical"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3.0"/>
    <col customWidth="1" min="2" max="2" width="18.0"/>
    <col customWidth="1" min="3" max="3" width="24.0"/>
    <col customWidth="1" min="4" max="4" width="34.0"/>
    <col customWidth="1" min="5" max="5" width="42.0"/>
    <col customWidth="1" min="6" max="6" width="20.0"/>
    <col customWidth="1" min="7" max="7" width="15.0"/>
    <col customWidth="1" min="8" max="8" width="36.0"/>
    <col customWidth="1" min="9" max="9" width="20.0"/>
    <col customWidth="1" min="10" max="26" width="8.63"/>
  </cols>
  <sheetData>
    <row r="1">
      <c r="A1" s="1" t="s">
        <v>118</v>
      </c>
    </row>
    <row r="4">
      <c r="A4" s="2" t="s">
        <v>119</v>
      </c>
    </row>
    <row r="6">
      <c r="A6" s="3" t="s">
        <v>120</v>
      </c>
      <c r="F6" s="3" t="s">
        <v>121</v>
      </c>
    </row>
    <row r="7">
      <c r="A7" s="11" t="s">
        <v>26</v>
      </c>
      <c r="B7" s="12" t="s">
        <v>122</v>
      </c>
      <c r="F7" s="11" t="s">
        <v>26</v>
      </c>
      <c r="G7" s="12" t="s">
        <v>123</v>
      </c>
    </row>
    <row r="8">
      <c r="A8" s="11" t="s">
        <v>33</v>
      </c>
      <c r="B8" s="12" t="s">
        <v>124</v>
      </c>
      <c r="F8" s="11" t="s">
        <v>33</v>
      </c>
      <c r="G8" s="12" t="s">
        <v>125</v>
      </c>
    </row>
    <row r="9">
      <c r="F9" s="11" t="s">
        <v>40</v>
      </c>
      <c r="G9" s="12" t="s">
        <v>126</v>
      </c>
    </row>
    <row r="12">
      <c r="A12" s="9" t="s">
        <v>99</v>
      </c>
      <c r="B12" s="9" t="s">
        <v>128</v>
      </c>
      <c r="C12" s="9" t="s">
        <v>129</v>
      </c>
      <c r="D12" s="9" t="s">
        <v>130</v>
      </c>
      <c r="E12" s="9" t="s">
        <v>131</v>
      </c>
      <c r="F12" s="9" t="s">
        <v>132</v>
      </c>
      <c r="G12" s="9" t="s">
        <v>133</v>
      </c>
      <c r="H12" s="9" t="s">
        <v>134</v>
      </c>
      <c r="I12" s="9" t="s">
        <v>135</v>
      </c>
    </row>
    <row r="13">
      <c r="A13" s="14"/>
      <c r="B13" s="13" t="s">
        <v>136</v>
      </c>
      <c r="C13" s="13"/>
      <c r="D13" s="13"/>
      <c r="E13" s="13"/>
      <c r="F13" s="13"/>
      <c r="G13" s="13" t="s">
        <v>137</v>
      </c>
      <c r="H13" s="13"/>
      <c r="I13" s="13"/>
    </row>
    <row r="14">
      <c r="A14" s="14"/>
      <c r="B14" s="13" t="s">
        <v>136</v>
      </c>
      <c r="C14" s="13"/>
      <c r="D14" s="13"/>
      <c r="E14" s="13"/>
      <c r="F14" s="13"/>
      <c r="G14" s="13" t="s">
        <v>137</v>
      </c>
      <c r="H14" s="13"/>
      <c r="I14" s="13"/>
    </row>
    <row r="15">
      <c r="A15" s="14"/>
      <c r="B15" s="13" t="s">
        <v>136</v>
      </c>
      <c r="C15" s="13"/>
      <c r="D15" s="13"/>
      <c r="E15" s="13"/>
      <c r="F15" s="13"/>
      <c r="G15" s="13" t="s">
        <v>137</v>
      </c>
      <c r="H15" s="13"/>
      <c r="I15" s="13"/>
    </row>
    <row r="16">
      <c r="A16" s="14"/>
      <c r="B16" s="13" t="s">
        <v>136</v>
      </c>
      <c r="C16" s="13"/>
      <c r="D16" s="13"/>
      <c r="E16" s="13"/>
      <c r="F16" s="13"/>
      <c r="G16" s="13" t="s">
        <v>137</v>
      </c>
      <c r="H16" s="13"/>
      <c r="I16" s="13"/>
    </row>
    <row r="17">
      <c r="A17" s="14"/>
      <c r="B17" s="13" t="s">
        <v>136</v>
      </c>
      <c r="C17" s="13"/>
      <c r="D17" s="13"/>
      <c r="E17" s="13"/>
      <c r="F17" s="13"/>
      <c r="G17" s="13" t="s">
        <v>137</v>
      </c>
      <c r="H17" s="13"/>
      <c r="I17" s="13"/>
    </row>
    <row r="18">
      <c r="A18" s="14"/>
      <c r="B18" s="13" t="s">
        <v>136</v>
      </c>
      <c r="C18" s="13"/>
      <c r="D18" s="13"/>
      <c r="E18" s="13"/>
      <c r="F18" s="13"/>
      <c r="G18" s="13" t="s">
        <v>137</v>
      </c>
      <c r="H18" s="13"/>
      <c r="I18" s="13"/>
    </row>
    <row r="19">
      <c r="A19" s="14"/>
      <c r="B19" s="13" t="s">
        <v>136</v>
      </c>
      <c r="C19" s="13"/>
      <c r="D19" s="13"/>
      <c r="E19" s="13"/>
      <c r="F19" s="13"/>
      <c r="G19" s="13" t="s">
        <v>137</v>
      </c>
      <c r="H19" s="13"/>
      <c r="I19" s="13"/>
    </row>
    <row r="20">
      <c r="A20" s="14"/>
      <c r="B20" s="13" t="s">
        <v>136</v>
      </c>
      <c r="C20" s="13"/>
      <c r="D20" s="13"/>
      <c r="E20" s="13"/>
      <c r="F20" s="13"/>
      <c r="G20" s="13" t="s">
        <v>137</v>
      </c>
      <c r="H20" s="13"/>
      <c r="I20" s="13"/>
    </row>
    <row r="21" ht="15.75" customHeight="1">
      <c r="A21" s="14"/>
      <c r="B21" s="13" t="s">
        <v>136</v>
      </c>
      <c r="C21" s="13"/>
      <c r="D21" s="13"/>
      <c r="E21" s="13"/>
      <c r="F21" s="13"/>
      <c r="G21" s="13" t="s">
        <v>137</v>
      </c>
      <c r="H21" s="13"/>
      <c r="I21" s="13"/>
    </row>
    <row r="22" ht="15.75" customHeight="1">
      <c r="A22" s="14"/>
      <c r="B22" s="13" t="s">
        <v>136</v>
      </c>
      <c r="C22" s="13"/>
      <c r="D22" s="13"/>
      <c r="E22" s="13"/>
      <c r="F22" s="13"/>
      <c r="G22" s="13" t="s">
        <v>137</v>
      </c>
      <c r="H22" s="13"/>
      <c r="I22" s="13"/>
    </row>
    <row r="23" ht="15.75" customHeight="1">
      <c r="A23" s="14"/>
      <c r="B23" s="13" t="s">
        <v>136</v>
      </c>
      <c r="C23" s="13"/>
      <c r="D23" s="13"/>
      <c r="E23" s="13"/>
      <c r="F23" s="13"/>
      <c r="G23" s="13" t="s">
        <v>137</v>
      </c>
      <c r="H23" s="13"/>
      <c r="I23" s="13"/>
    </row>
    <row r="24" ht="15.75" customHeight="1">
      <c r="A24" s="14"/>
      <c r="B24" s="13" t="s">
        <v>136</v>
      </c>
      <c r="C24" s="13"/>
      <c r="D24" s="13"/>
      <c r="E24" s="13"/>
      <c r="F24" s="13"/>
      <c r="G24" s="13" t="s">
        <v>137</v>
      </c>
      <c r="H24" s="13"/>
      <c r="I24" s="13"/>
    </row>
    <row r="25" ht="15.75" customHeight="1">
      <c r="A25" s="14"/>
      <c r="B25" s="13" t="s">
        <v>136</v>
      </c>
      <c r="C25" s="13"/>
      <c r="D25" s="13"/>
      <c r="E25" s="13"/>
      <c r="F25" s="13"/>
      <c r="G25" s="13" t="s">
        <v>137</v>
      </c>
      <c r="H25" s="13"/>
      <c r="I25" s="13"/>
    </row>
    <row r="26" ht="15.75" customHeight="1">
      <c r="A26" s="14"/>
      <c r="B26" s="13" t="s">
        <v>136</v>
      </c>
      <c r="C26" s="13"/>
      <c r="D26" s="13"/>
      <c r="E26" s="13"/>
      <c r="F26" s="13"/>
      <c r="G26" s="13" t="s">
        <v>137</v>
      </c>
      <c r="H26" s="13"/>
      <c r="I26" s="13"/>
    </row>
    <row r="27" ht="15.75" customHeight="1">
      <c r="A27" s="14"/>
      <c r="B27" s="13" t="s">
        <v>136</v>
      </c>
      <c r="C27" s="13"/>
      <c r="D27" s="13"/>
      <c r="E27" s="13"/>
      <c r="F27" s="13"/>
      <c r="G27" s="13" t="s">
        <v>137</v>
      </c>
      <c r="H27" s="13"/>
      <c r="I27" s="13"/>
    </row>
    <row r="28" ht="15.75" customHeight="1">
      <c r="A28" s="14"/>
      <c r="B28" s="13" t="s">
        <v>136</v>
      </c>
      <c r="C28" s="13"/>
      <c r="D28" s="13"/>
      <c r="E28" s="13"/>
      <c r="F28" s="13"/>
      <c r="G28" s="13" t="s">
        <v>137</v>
      </c>
      <c r="H28" s="13"/>
      <c r="I28" s="13"/>
    </row>
    <row r="29" ht="15.75" customHeight="1">
      <c r="A29" s="14"/>
      <c r="B29" s="13" t="s">
        <v>136</v>
      </c>
      <c r="C29" s="13"/>
      <c r="D29" s="13"/>
      <c r="E29" s="13"/>
      <c r="F29" s="13"/>
      <c r="G29" s="13" t="s">
        <v>137</v>
      </c>
      <c r="H29" s="13"/>
      <c r="I29" s="13"/>
    </row>
    <row r="30" ht="15.75" customHeight="1">
      <c r="A30" s="14"/>
      <c r="B30" s="13" t="s">
        <v>136</v>
      </c>
      <c r="C30" s="13"/>
      <c r="D30" s="13"/>
      <c r="E30" s="13"/>
      <c r="F30" s="13"/>
      <c r="G30" s="13" t="s">
        <v>137</v>
      </c>
      <c r="H30" s="13"/>
      <c r="I30" s="13"/>
    </row>
    <row r="31" ht="15.75" customHeight="1">
      <c r="A31" s="14"/>
      <c r="B31" s="13" t="s">
        <v>136</v>
      </c>
      <c r="C31" s="13"/>
      <c r="D31" s="13"/>
      <c r="E31" s="13"/>
      <c r="F31" s="13"/>
      <c r="G31" s="13" t="s">
        <v>137</v>
      </c>
      <c r="H31" s="13"/>
      <c r="I31" s="13"/>
    </row>
    <row r="32" ht="15.75" customHeight="1">
      <c r="A32" s="14"/>
      <c r="B32" s="13" t="s">
        <v>136</v>
      </c>
      <c r="C32" s="13"/>
      <c r="D32" s="13"/>
      <c r="E32" s="13"/>
      <c r="F32" s="13"/>
      <c r="G32" s="13" t="s">
        <v>137</v>
      </c>
      <c r="H32" s="13"/>
      <c r="I32" s="13"/>
    </row>
    <row r="33" ht="15.75" customHeight="1">
      <c r="A33" s="14"/>
      <c r="B33" s="13" t="s">
        <v>136</v>
      </c>
      <c r="C33" s="13"/>
      <c r="D33" s="13"/>
      <c r="E33" s="13"/>
      <c r="F33" s="13"/>
      <c r="G33" s="13" t="s">
        <v>137</v>
      </c>
      <c r="H33" s="13"/>
      <c r="I33" s="13"/>
    </row>
    <row r="34" ht="15.75" customHeight="1">
      <c r="A34" s="14"/>
      <c r="B34" s="13" t="s">
        <v>136</v>
      </c>
      <c r="C34" s="13"/>
      <c r="D34" s="13"/>
      <c r="E34" s="13"/>
      <c r="F34" s="13"/>
      <c r="G34" s="13" t="s">
        <v>137</v>
      </c>
      <c r="H34" s="13"/>
      <c r="I34" s="13"/>
    </row>
    <row r="35" ht="15.75" customHeight="1">
      <c r="A35" s="14"/>
      <c r="B35" s="13" t="s">
        <v>136</v>
      </c>
      <c r="C35" s="13"/>
      <c r="D35" s="13"/>
      <c r="E35" s="13"/>
      <c r="F35" s="13"/>
      <c r="G35" s="13" t="s">
        <v>137</v>
      </c>
      <c r="H35" s="13"/>
      <c r="I35" s="13"/>
    </row>
    <row r="36" ht="15.75" customHeight="1">
      <c r="A36" s="14"/>
      <c r="B36" s="13" t="s">
        <v>136</v>
      </c>
      <c r="C36" s="13"/>
      <c r="D36" s="13"/>
      <c r="E36" s="13"/>
      <c r="F36" s="13"/>
      <c r="G36" s="13" t="s">
        <v>137</v>
      </c>
      <c r="H36" s="13"/>
      <c r="I36" s="13"/>
    </row>
    <row r="37" ht="15.75" customHeight="1">
      <c r="A37" s="14"/>
      <c r="B37" s="13" t="s">
        <v>136</v>
      </c>
      <c r="C37" s="13"/>
      <c r="D37" s="13"/>
      <c r="E37" s="13"/>
      <c r="F37" s="13"/>
      <c r="G37" s="13" t="s">
        <v>137</v>
      </c>
      <c r="H37" s="13"/>
      <c r="I37" s="13"/>
    </row>
    <row r="38" ht="15.75" customHeight="1">
      <c r="A38" s="14"/>
      <c r="B38" s="13" t="s">
        <v>136</v>
      </c>
      <c r="C38" s="13"/>
      <c r="D38" s="13"/>
      <c r="E38" s="13"/>
      <c r="F38" s="13"/>
      <c r="G38" s="13" t="s">
        <v>137</v>
      </c>
      <c r="H38" s="13"/>
      <c r="I38" s="13"/>
    </row>
    <row r="39" ht="15.75" customHeight="1">
      <c r="A39" s="14"/>
      <c r="B39" s="13" t="s">
        <v>136</v>
      </c>
      <c r="C39" s="13"/>
      <c r="D39" s="13"/>
      <c r="E39" s="13"/>
      <c r="F39" s="13"/>
      <c r="G39" s="13" t="s">
        <v>137</v>
      </c>
      <c r="H39" s="13"/>
      <c r="I39" s="13"/>
    </row>
    <row r="40" ht="15.75" customHeight="1">
      <c r="A40" s="14"/>
      <c r="B40" s="13" t="s">
        <v>136</v>
      </c>
      <c r="C40" s="13"/>
      <c r="D40" s="13"/>
      <c r="E40" s="13"/>
      <c r="F40" s="13"/>
      <c r="G40" s="13" t="s">
        <v>137</v>
      </c>
      <c r="H40" s="13"/>
      <c r="I40" s="13"/>
    </row>
    <row r="41" ht="15.75" customHeight="1">
      <c r="A41" s="14"/>
      <c r="B41" s="13" t="s">
        <v>136</v>
      </c>
      <c r="C41" s="13"/>
      <c r="D41" s="13"/>
      <c r="E41" s="13"/>
      <c r="F41" s="13"/>
      <c r="G41" s="13" t="s">
        <v>137</v>
      </c>
      <c r="H41" s="13"/>
      <c r="I41" s="13"/>
    </row>
    <row r="42" ht="15.75" customHeight="1">
      <c r="A42" s="14"/>
      <c r="B42" s="13" t="s">
        <v>136</v>
      </c>
      <c r="C42" s="13"/>
      <c r="D42" s="13"/>
      <c r="E42" s="13"/>
      <c r="F42" s="13"/>
      <c r="G42" s="13" t="s">
        <v>137</v>
      </c>
      <c r="H42" s="13"/>
      <c r="I42" s="13"/>
    </row>
    <row r="43" ht="15.75" customHeight="1">
      <c r="A43" s="14"/>
      <c r="B43" s="13" t="s">
        <v>136</v>
      </c>
      <c r="C43" s="13"/>
      <c r="D43" s="13"/>
      <c r="E43" s="13"/>
      <c r="F43" s="13"/>
      <c r="G43" s="13" t="s">
        <v>137</v>
      </c>
      <c r="H43" s="13"/>
      <c r="I43" s="13"/>
    </row>
    <row r="44" ht="15.75" customHeight="1">
      <c r="A44" s="14"/>
      <c r="B44" s="13" t="s">
        <v>136</v>
      </c>
      <c r="C44" s="13"/>
      <c r="D44" s="13"/>
      <c r="E44" s="13"/>
      <c r="F44" s="13"/>
      <c r="G44" s="13" t="s">
        <v>137</v>
      </c>
      <c r="H44" s="13"/>
      <c r="I44" s="13"/>
    </row>
    <row r="45" ht="15.75" customHeight="1">
      <c r="A45" s="14"/>
      <c r="B45" s="13" t="s">
        <v>136</v>
      </c>
      <c r="C45" s="13"/>
      <c r="D45" s="13"/>
      <c r="E45" s="13"/>
      <c r="F45" s="13"/>
      <c r="G45" s="13" t="s">
        <v>137</v>
      </c>
      <c r="H45" s="13"/>
      <c r="I45" s="13"/>
    </row>
    <row r="46" ht="15.75" customHeight="1">
      <c r="A46" s="14"/>
      <c r="B46" s="13" t="s">
        <v>136</v>
      </c>
      <c r="C46" s="13"/>
      <c r="D46" s="13"/>
      <c r="E46" s="13"/>
      <c r="F46" s="13"/>
      <c r="G46" s="13" t="s">
        <v>137</v>
      </c>
      <c r="H46" s="13"/>
      <c r="I46" s="13"/>
    </row>
    <row r="47" ht="15.75" customHeight="1">
      <c r="A47" s="14"/>
      <c r="B47" s="13" t="s">
        <v>136</v>
      </c>
      <c r="C47" s="13"/>
      <c r="D47" s="13"/>
      <c r="E47" s="13"/>
      <c r="F47" s="13"/>
      <c r="G47" s="13" t="s">
        <v>137</v>
      </c>
      <c r="H47" s="13"/>
      <c r="I47" s="13"/>
    </row>
    <row r="48" ht="15.75" customHeight="1">
      <c r="A48" s="14"/>
      <c r="B48" s="13" t="s">
        <v>136</v>
      </c>
      <c r="C48" s="13"/>
      <c r="D48" s="13"/>
      <c r="E48" s="13"/>
      <c r="F48" s="13"/>
      <c r="G48" s="13" t="s">
        <v>137</v>
      </c>
      <c r="H48" s="13"/>
      <c r="I48" s="13"/>
    </row>
    <row r="49" ht="15.75" customHeight="1">
      <c r="A49" s="14"/>
      <c r="B49" s="13" t="s">
        <v>136</v>
      </c>
      <c r="C49" s="13"/>
      <c r="D49" s="13"/>
      <c r="E49" s="13"/>
      <c r="F49" s="13"/>
      <c r="G49" s="13" t="s">
        <v>137</v>
      </c>
      <c r="H49" s="13"/>
      <c r="I49" s="13"/>
    </row>
    <row r="50" ht="15.75" customHeight="1">
      <c r="A50" s="14"/>
      <c r="B50" s="13" t="s">
        <v>136</v>
      </c>
      <c r="C50" s="13"/>
      <c r="D50" s="13"/>
      <c r="E50" s="13"/>
      <c r="F50" s="13"/>
      <c r="G50" s="13" t="s">
        <v>137</v>
      </c>
      <c r="H50" s="13"/>
      <c r="I50" s="13"/>
    </row>
    <row r="51" ht="15.75" customHeight="1">
      <c r="A51" s="14"/>
      <c r="B51" s="13" t="s">
        <v>136</v>
      </c>
      <c r="C51" s="13"/>
      <c r="D51" s="13"/>
      <c r="E51" s="13"/>
      <c r="F51" s="13"/>
      <c r="G51" s="13" t="s">
        <v>137</v>
      </c>
      <c r="H51" s="13"/>
      <c r="I51" s="13"/>
    </row>
    <row r="52" ht="15.75" customHeight="1">
      <c r="A52" s="14"/>
      <c r="B52" s="13" t="s">
        <v>136</v>
      </c>
      <c r="C52" s="13"/>
      <c r="D52" s="13"/>
      <c r="E52" s="13"/>
      <c r="F52" s="13"/>
      <c r="G52" s="13" t="s">
        <v>137</v>
      </c>
      <c r="H52" s="13"/>
      <c r="I52" s="13"/>
    </row>
    <row r="53" ht="15.75" customHeight="1">
      <c r="A53" s="14"/>
      <c r="B53" s="13" t="s">
        <v>136</v>
      </c>
      <c r="C53" s="13"/>
      <c r="D53" s="13"/>
      <c r="E53" s="13"/>
      <c r="F53" s="13"/>
      <c r="G53" s="13" t="s">
        <v>137</v>
      </c>
      <c r="H53" s="13"/>
      <c r="I53" s="13"/>
    </row>
    <row r="54" ht="15.75" customHeight="1">
      <c r="A54" s="14"/>
      <c r="B54" s="13" t="s">
        <v>136</v>
      </c>
      <c r="C54" s="13"/>
      <c r="D54" s="13"/>
      <c r="E54" s="13"/>
      <c r="F54" s="13"/>
      <c r="G54" s="13" t="s">
        <v>137</v>
      </c>
      <c r="H54" s="13"/>
      <c r="I54" s="13"/>
    </row>
    <row r="55" ht="15.75" customHeight="1">
      <c r="A55" s="14"/>
      <c r="B55" s="13" t="s">
        <v>136</v>
      </c>
      <c r="C55" s="13"/>
      <c r="D55" s="13"/>
      <c r="E55" s="13"/>
      <c r="F55" s="13"/>
      <c r="G55" s="13" t="s">
        <v>137</v>
      </c>
      <c r="H55" s="13"/>
      <c r="I55" s="13"/>
    </row>
    <row r="56" ht="15.75" customHeight="1">
      <c r="A56" s="14"/>
      <c r="B56" s="13" t="s">
        <v>136</v>
      </c>
      <c r="C56" s="13"/>
      <c r="D56" s="13"/>
      <c r="E56" s="13"/>
      <c r="F56" s="13"/>
      <c r="G56" s="13" t="s">
        <v>137</v>
      </c>
      <c r="H56" s="13"/>
      <c r="I56" s="13"/>
    </row>
    <row r="57" ht="15.75" customHeight="1">
      <c r="A57" s="14"/>
      <c r="B57" s="13" t="s">
        <v>136</v>
      </c>
      <c r="C57" s="13"/>
      <c r="D57" s="13"/>
      <c r="E57" s="13"/>
      <c r="F57" s="13"/>
      <c r="G57" s="13" t="s">
        <v>137</v>
      </c>
      <c r="H57" s="13"/>
      <c r="I57" s="13"/>
    </row>
    <row r="58" ht="15.75" customHeight="1">
      <c r="A58" s="14"/>
      <c r="B58" s="13" t="s">
        <v>136</v>
      </c>
      <c r="C58" s="13"/>
      <c r="D58" s="13"/>
      <c r="E58" s="13"/>
      <c r="F58" s="13"/>
      <c r="G58" s="13" t="s">
        <v>137</v>
      </c>
      <c r="H58" s="13"/>
      <c r="I58" s="13"/>
    </row>
    <row r="59" ht="15.75" customHeight="1">
      <c r="A59" s="14"/>
      <c r="B59" s="13" t="s">
        <v>136</v>
      </c>
      <c r="C59" s="13"/>
      <c r="D59" s="13"/>
      <c r="E59" s="13"/>
      <c r="F59" s="13"/>
      <c r="G59" s="13" t="s">
        <v>137</v>
      </c>
      <c r="H59" s="13"/>
      <c r="I59" s="13"/>
    </row>
    <row r="60" ht="15.75" customHeight="1">
      <c r="A60" s="14"/>
      <c r="B60" s="13" t="s">
        <v>136</v>
      </c>
      <c r="C60" s="13"/>
      <c r="D60" s="13"/>
      <c r="E60" s="13"/>
      <c r="F60" s="13"/>
      <c r="G60" s="13" t="s">
        <v>137</v>
      </c>
      <c r="H60" s="13"/>
      <c r="I60" s="13"/>
    </row>
    <row r="61" ht="15.75" customHeight="1">
      <c r="A61" s="14"/>
      <c r="B61" s="13" t="s">
        <v>136</v>
      </c>
      <c r="C61" s="13"/>
      <c r="D61" s="13"/>
      <c r="E61" s="13"/>
      <c r="F61" s="13"/>
      <c r="G61" s="13" t="s">
        <v>137</v>
      </c>
      <c r="H61" s="13"/>
      <c r="I61" s="13"/>
    </row>
    <row r="62" ht="15.75" customHeight="1">
      <c r="A62" s="14"/>
      <c r="B62" s="13" t="s">
        <v>136</v>
      </c>
      <c r="C62" s="13"/>
      <c r="D62" s="13"/>
      <c r="E62" s="13"/>
      <c r="F62" s="13"/>
      <c r="G62" s="13" t="s">
        <v>137</v>
      </c>
      <c r="H62" s="13"/>
      <c r="I62" s="13"/>
    </row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G8:I8"/>
    <mergeCell ref="G9:I9"/>
    <mergeCell ref="A1:I2"/>
    <mergeCell ref="A4:I4"/>
    <mergeCell ref="A6:D6"/>
    <mergeCell ref="F6:I6"/>
    <mergeCell ref="B7:D7"/>
    <mergeCell ref="G7:I7"/>
    <mergeCell ref="B8:D8"/>
  </mergeCells>
  <dataValidations>
    <dataValidation type="list" allowBlank="1" sqref="B13:B62">
      <formula1>"Post-purchase,Post-delivery,Unsolicited feedback"</formula1>
    </dataValidation>
    <dataValidation type="list" allowBlank="1" sqref="G13:G62">
      <formula1>"No,Yes,Maybe"</formula1>
    </dataValidation>
  </dataValidations>
  <printOptions/>
  <pageMargins bottom="0.75" footer="0.0" header="0.0" left="0.7" right="0.7" top="0.75"/>
  <pageSetup orientation="landscape"/>
  <drawing r:id="rId1"/>
  <tableParts count="1">
    <tablePart r:id="rId3"/>
  </tableParts>
</worksheet>
</file>